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  <Override PartName="/xl/media/image4.png" ContentType="image/pn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 activeTab="1"/>
  </bookViews>
  <sheets>
    <sheet name="Меню" sheetId="1" r:id="rId4"/>
    <sheet name="Элементы вент" sheetId="2" r:id="rId5"/>
    <sheet name="ЭВ Технониколь" sheetId="3" r:id="rId6"/>
    <sheet name="ЭВ Аквасистем" sheetId="4" r:id="rId7"/>
    <sheet name="ЭВ Gervent" sheetId="5" r:id="rId8"/>
    <sheet name="ЭВ Кровент" state="hidden" sheetId="6" r:id="rId9"/>
  </sheets>
  <definedNames>
    <definedName name="date">#REF!</definedName>
    <definedName name="endPrice">#REF!</definedName>
    <definedName name="Pint_Titles" localSheetId="1">'Элементы вент'!$2:$13</definedName>
    <definedName name="Pint_Titles" localSheetId="2">'ЭВ Технониколь'!$2:$13</definedName>
    <definedName name="Pint_Titles" localSheetId="3">'ЭВ Аквасистем'!$2:$13</definedName>
    <definedName name="Pint_Titles" localSheetId="4">'ЭВ Gervent'!$2:$13</definedName>
    <definedName name="Pint_Titles" localSheetId="5">'ЭВ Кровент'!$2:$13</definedName>
    <definedName name="Print_Area" localSheetId="0">'Меню'!$C$3:$J$20</definedName>
    <definedName name="Print_Area" localSheetId="1">'Элементы вент'!$C$3:$J$198</definedName>
    <definedName name="Print_Area" localSheetId="2">'ЭВ Технониколь'!$C$3:$J$33</definedName>
    <definedName name="Print_Area" localSheetId="3">'ЭВ Аквасистем'!$C$3:$J$23</definedName>
    <definedName name="Print_Area" localSheetId="4">'ЭВ Gervent'!$C$3:$J$29</definedName>
    <definedName name="Print_Area" localSheetId="5">'ЭВ Кровент'!$C$3:$I$47</definedName>
    <definedName name="Адаптер__распродажа_">#REF!</definedName>
    <definedName name="Ассортимент_Аква" localSheetId="0">#REF!</definedName>
    <definedName name="Ассортимент_Аква" localSheetId="4">#REF!</definedName>
    <definedName name="Ассортимент_Аква">#REF!</definedName>
    <definedName name="Ассортимент_Вент">#REF!</definedName>
    <definedName name="Ассортимент_Распр">#REF!</definedName>
    <definedName name="Аэратор_Специальный_коричневый">#REF!</definedName>
    <definedName name="Аэратор_Стандарт_черный">#REF!</definedName>
    <definedName name="Аэратор_коньковый_AIRIDGE_FELT">#REF!</definedName>
    <definedName name="Вент._выход_изолированный_с_колпаком_125_160_H_500_мм_Технониколь_черный__распродажа_">#REF!</definedName>
    <definedName name="Вент_выход_изолированный_с_колпаком_125_160_H_500_мм_Технониколь_коричневый">#REF!</definedName>
    <definedName name="Вентилятор_каминный_TI_17_Vilpe__735098__черный">#REF!</definedName>
    <definedName name="Вентилятор_коньковый_H_T_ALIPAI_Vilpe__733902__черный">#REF!</definedName>
    <definedName name="Вентилятор_коньковый_HUOPA_KTV_harja_без_адаптера_Vilpe__753117__серый">#REF!</definedName>
    <definedName name="Вентилятор_коньковый_Pelti_KTV_harja_Vilpe__733914__коричневый">#REF!</definedName>
    <definedName name="Вентилятор_радон_S_160_Vilpe__736892__черный">#REF!</definedName>
    <definedName name="Вентилятор_радон_Р_110_500_Vilpe__735494__коричневый">#REF!</definedName>
    <definedName name="Вентилятор_радон_Р_110_700_Vilpe__735482__черный">#REF!</definedName>
    <definedName name="Вентилятор_с_принудительным_вентилированием_E120_S_Vilpe__735812__черный">#REF!</definedName>
    <definedName name="Вентилятор_с_принудительным_вентилированием_E120_Р_125_500_Vilpe__73492__черный">#REF!</definedName>
    <definedName name="Вентилятор_с_принудительным_вентилированием_E120_Р_125_700_Vilpe__73482__черный">#REF!</definedName>
    <definedName name="Вентилятор_с_принудительным_вентилированием_E190_S_Vilpe__73582__черный">#REF!</definedName>
    <definedName name="Вентилятор_с_принудительным_вентилированием_E220_S_Vilpe__735912__черный">#REF!</definedName>
    <definedName name="Вентилятор_с_принудительным_вентилированием_E220_Р_160_500_Vilpe__73472__черный">#REF!</definedName>
    <definedName name="Вентилятор_с_принудительным_вентилированием_E220_Р_160_700_Vilpe__73462__черный">#REF!</definedName>
    <definedName name="Вентилятор_с_принудительным_вентилированием_E250_P_200_700_Vilpe__737432__черный">#REF!</definedName>
    <definedName name="Вентилятор_с_принудительным_вентилированием_E250_S_Vilpe__737452__черный">#REF!</definedName>
    <definedName name="Вентилятор_с_принудительным_вентилированием_E250_Р_200_500_Vilpe__737442_черный">#REF!</definedName>
    <definedName name="Вентилятор_с_принудительным_вентилированием_Eсо220_S_Vilpe__737392__черный">#REF!</definedName>
    <definedName name="Вентилятор_с_принудительным_вентилированием_XL_220_Р_160_500_Vilpe__734502__черный">#REF!</definedName>
    <definedName name="Вентилятор_с_принудительным_вентилированием_XL_220_Р_160_700_Vilpe__734512__черный">#REF!</definedName>
    <definedName name="Вентилятор_с_принудительным_вентилированием_с_шумопоглотителем_E190_Р_125_500_Vilpe__73592__черный">#REF!</definedName>
    <definedName name="Вентилятор_скатный_Aero_Vent">#REF!</definedName>
    <definedName name="Вентилятор_скатный_Aero_Vent_Wave">#REF!</definedName>
    <definedName name="Вентилятор_скатный_CLASSIС_KTV_Vilpe__732539__кирпичный">#REF!</definedName>
    <definedName name="Вентилятор_скатный_CLASSIС_KTV_без_адаптера_Vilpe_732535_синий">#REF!</definedName>
    <definedName name="Вентилятор_скатный_Decra_KTV_без_адаптера_Vilpe__732692__черный">#REF!</definedName>
    <definedName name="Вентилятор_скатный_HUOPA_KTV_без_адаптера_Vilpe__780134__коричневый">#REF!</definedName>
    <definedName name="Вентилятор_скатный_KTV">#REF!</definedName>
    <definedName name="Вентилятор_скатный_KTV_General">#REF!</definedName>
    <definedName name="Вентилятор_скатный_KTV_Seam">#REF!</definedName>
    <definedName name="Вентилятор_скатный_KTV_Wave">#REF!</definedName>
    <definedName name="Вентилятор_скатный_KTV_Технониколь_коричневый">#REF!</definedName>
    <definedName name="Вентилятор_скатный_KTV_Технониколь_черный__распродажа_">#REF!</definedName>
    <definedName name="Вентилятор_скатный_MUOTOKATE_KTV_без_адаптера_Vilpe_75272_черный">#REF!</definedName>
    <definedName name="Вентилятор_скатный_MUOTOKATE_KTV_без_адаптера_Vilpe__75275__синий">#REF!</definedName>
    <definedName name="Вентилятор_скатный_Pelti_KTV_без_адаптера_Vilpe__7331B__RR_887___коричневый_шоколад___RAL_8017___коричневый_шоколад">#REF!</definedName>
    <definedName name="Вентилятор_скатный_Pelti_KTV_без_адаптера_Vilpe__73332__черный">#REF!</definedName>
    <definedName name="Вентилятор_скатный_SKAT_Monterrey_Технониколь_коричневый">#REF!</definedName>
    <definedName name="Вентилятор_скатный_SKAT_Технониколь_коричневый">#REF!</definedName>
    <definedName name="Вентилятор_скатный_TIILI_KTV_Vilpe__73412__черный">#REF!</definedName>
    <definedName name="Вентилятор_скатный_UNIVERSAL_KTV_без_адаптера_Vilpe__792162__черный">#REF!</definedName>
    <definedName name="Вентиляционный_выход_G_изолированный_160_мм_Gervent_RAL_7024___серый_графит">#REF!</definedName>
    <definedName name="Вентиляционный_выход_G_неизолированный_160_мм_Gervent_RAL_7024___серый_графит">#REF!</definedName>
    <definedName name="Ворот_антенный_12_90_мм_Vilpe__74092__черный">#REF!</definedName>
    <definedName name="Ворот_трубы_110_155_мм_Vilpe__741004__коричневый">#REF!</definedName>
    <definedName name="Ворот_трубы_XL_175_250_мм_Vilpe__740896__черный">#REF!</definedName>
    <definedName name="Дата">#REF!</definedName>
    <definedName name="ДатаВилпеЗаказ">#REF!</definedName>
    <definedName name="ДатаВилпеРаспродажа">#REF!</definedName>
    <definedName name="ДатаВилпеСклад">#REF!</definedName>
    <definedName name="ДатаТехноЗаказ">#REF!</definedName>
    <definedName name="ДатаТехноСклад">#REF!</definedName>
    <definedName name="Дефлектор_Alipai_110_для_плоских_кровель_Vilpe__73010_">#REF!</definedName>
    <definedName name="Дефлектор_Alipai_110_коньковый_Vilpe__730130__черный">#REF!</definedName>
    <definedName name="Дефлектор_Alipai_110_скатный_Vilpe__73012__черный">#REF!</definedName>
    <definedName name="Дефлектор_Alipai_110_скатный_пологий_Vilpe__73014_">#REF!</definedName>
    <definedName name="Дефлектор_Alipai_14_110_коньковый_Vilpe__73042__черный">#REF!</definedName>
    <definedName name="Дефлектор_Alipai_160_для_плоских_кровель_Vilpe__73016_">#REF!</definedName>
    <definedName name="Дефлектор_Alipai_160_коньковый_Vilpe__73018__черный">#REF!</definedName>
    <definedName name="Дефлектор_Alipai_75_для_плоских_кровель_Vilpe__73002_">#REF!</definedName>
    <definedName name="Дефлектор_Alipai_75_коньковый_Vilpe__73009__черный">#REF!</definedName>
    <definedName name="Дефлектор_цокольный_ROSS_125_мм_Vilpe__790312__черный">#REF!</definedName>
    <definedName name="Дефлектор_цокольный_ROSS_160_мм_Vilpe__790361__светло_серый">#REF!</definedName>
    <definedName name="Дефлектор_цокольный_ROSS_200_мм_Vilpe__790381__светло_серый">#REF!</definedName>
    <definedName name="Клапан_приточный_вентиляционный_VELCO_Vilpe__801000__белый">#REF!</definedName>
    <definedName name="Кожух_изолирующий_110_160_мм_Vilpe__74172__черный">#REF!</definedName>
    <definedName name="Колпак_d_110_HupCap">#REF!</definedName>
    <definedName name="Колпак_d_110_Vilpe_731151_светло_серый">#REF!</definedName>
    <definedName name="Колпак_d_110_Vilpe__73115B__RR_887___коричневый_шоколад___RAL_8017___коричневый_шоколадный">#REF!</definedName>
    <definedName name="Колпак_d_110_Технониколь_красный">#REF!</definedName>
    <definedName name="Колпак_d_110_Технониколь_черный__распродажа_">#REF!</definedName>
    <definedName name="Колпак_d_125_150_HupCap">#REF!</definedName>
    <definedName name="Колпак_d_160_Vilpe_731835_синий">#REF!</definedName>
    <definedName name="Колпак_d_160_Vilpe__73183B__RR_887___коричневый_шоколад___RAL_8017___коричневый_шоколадный">#REF!</definedName>
    <definedName name="Колпак_d_160_Технониколь_красный">#REF!</definedName>
    <definedName name="Колпак_d_160_Технониколь_синий">#REF!</definedName>
    <definedName name="Комплект_Seam_110">#REF!</definedName>
    <definedName name="Комплект_Seam_125_150">#REF!</definedName>
    <definedName name="Комплект_Wave_110">#REF!</definedName>
    <definedName name="Комплект_Wave_125_150">#REF!</definedName>
    <definedName name="Люк_HUOPA_Vilpe__738842__черный">#REF!</definedName>
    <definedName name="Окантовка_проходного_элемента_PIIPPU_Vilpe__741014__коричневый">#REF!</definedName>
    <definedName name="Основание_E150_S_E_190_S_300_300_мм_Vilpe__736862__черный">#REF!</definedName>
    <definedName name="Основание_E220_S_300_300_мм_Vilpe__736842__черный">#REF!</definedName>
    <definedName name="Основание_E80_S_E_120_S_250_250_мм_Vilpe__736722__черный">#REF!</definedName>
    <definedName name="Патрубок_ROSS_125_мм_Vilpe__790780__черный">#REF!</definedName>
    <definedName name="Патрубок_ROSS_160_мм_Vilpe__790781__черный">#REF!</definedName>
    <definedName name="Патрубок_ROSS_200_мм_Vilpe__790782__черный">#REF!</definedName>
    <definedName name="Переходник_рез._для_труб_100_125_мм_Gervent">#REF!</definedName>
    <definedName name="Планки_крепежные_PIIPPU_Vilpe__741020__черный">#REF!</definedName>
    <definedName name="Прайс_150">#REF!</definedName>
    <definedName name="Прайс_30">#REF!</definedName>
    <definedName name="Прайс_Д">#REF!</definedName>
    <definedName name="Прайс_Д1">#REF!</definedName>
    <definedName name="Прайс_Дилерский">#REF!</definedName>
    <definedName name="Прайс_Спецпрайс">#REF!</definedName>
    <definedName name="Прайс_Стоп" localSheetId="4">#REF!</definedName>
    <definedName name="Прайс_Стоп" localSheetId="5">#REF!</definedName>
    <definedName name="Прайс_Стоп">#REF!</definedName>
    <definedName name="Проходка_ADAMANTE_для_металл_кровель_SPT_70_2K_Vilpe_740742_черный">#REF!</definedName>
    <definedName name="Проходка_ARMOR_2K_для_металл._кровли_Armorium_Vilpe__74601B__RR_887___коричневый_шоколад___RAL_8017___коричневый_шоколад">#REF!</definedName>
    <definedName name="Проходка_Base_VT_110">#REF!</definedName>
    <definedName name="Проходка_Base_VT_125_150">#REF!</definedName>
    <definedName name="Проходка_Base_VT_General_125_150">#REF!</definedName>
    <definedName name="Проходка_Base_VT_Seam_110">#REF!</definedName>
    <definedName name="Проходка_Base_VT_Seam_125_150">#REF!</definedName>
    <definedName name="Проходка_Base_VT_Wave_110">#REF!</definedName>
    <definedName name="Проходка_Base_VT_Wave_125_150">#REF!</definedName>
    <definedName name="Проходка_CLASSIC_для_фальцевой_и_мягкой_готовой_кровли_Vilpe_732569_кирпичный">#REF!</definedName>
    <definedName name="Проходка_CLASSIC_для_фальцевой_и_мягкой_готовой_кровли_Vilpe__732565__синий">#REF!</definedName>
    <definedName name="Проходка_DECRA_для_композитной_черепицы_Vilpe__732616__зеленый">#REF!</definedName>
    <definedName name="Проходка_FINNERA_для_металл._кровель_Vilpe__740764__коричневый">#REF!</definedName>
    <definedName name="Проходка_HUOPA_высокая_для_плоских_и_пологих_мягких_кровель_Vilpe__740752__черный">#REF!</definedName>
    <definedName name="Проходка_HUOPA_высокая_для_плоских_и_пологих_мягких_кровель_Vilpe__740757__серый">#REF!</definedName>
    <definedName name="Проходка_HUOPA_для_мягкой_кровли_при_монтаже_Vilpe__741069__кирпичный">#REF!</definedName>
    <definedName name="Проходка_MUOTOKATE_для_металлочерепицы_Vilpe_75175_синий">#REF!</definedName>
    <definedName name="Проходка_MUOTOKATE_для_металлочерепицы_Vilpe__75176__RR_11___т.зеленый___RAL_6020_–_зеленый">#REF!</definedName>
    <definedName name="Проходка_MUOTOKATE_для_металлочерепицы_Vilpe__7517А__RR_779___баклажан">#REF!</definedName>
    <definedName name="Проходка_PELTI_для_металл_кровель_Vilpe_73555_синий">#REF!</definedName>
    <definedName name="Проходка_PELTI_для_металл_кровель_Vilpe_73557_серый">#REF!</definedName>
    <definedName name="Проходка_PIIPPU_№1_для_дымоходных_труб__d_200_265_мм__Vilpe__741024__коричневый">#REF!</definedName>
    <definedName name="Проходка_PIIPPU_№2_для_дымоходных_труб__d_200_265_мм__Vilpe__741034__коричневый">#REF!</definedName>
    <definedName name="Проходка_SKAT_Monterrey_для_металлочерепицы_Технониколь_коричневый">#REF!</definedName>
    <definedName name="Проходка_SKAT_Monterrey_для_металлочерепицы_Технониколь_серый_распродажа">#REF!</definedName>
    <definedName name="Проходка_SKAT_для_фальцевой_и_мягкой_готовой_кровли_Технониколь_коричневый">#REF!</definedName>
    <definedName name="Проходка_SKAT_для_фальцевой_и_мягкой_готовой_кровли_Технониколь_черный__распродажа_">#REF!</definedName>
    <definedName name="Проходка_TIILI_2K_для_цементно_песчаной_черепицы_Vilpe_300001_светло_серый">#REF!</definedName>
    <definedName name="Проходка_UNIVERSAL_2K_для_штуч_черепицы_универс_Vilpe_300012_черный">#REF!</definedName>
    <definedName name="Проходка_XL_CLASSIC_для_плоской_готовой_кровли_Vilpe__732542__черный">#REF!</definedName>
    <definedName name="Проходка_XL_HUOPA_для_мягкой_кровли_при_монтаже_Vilpe__740044__коричневый">#REF!</definedName>
    <definedName name="Проходка_XL_TIILI_для_цементно_песчаной_черепицы_Vilpe__740102__черный">#REF!</definedName>
    <definedName name="Проходка_для_гибкой_черепицы_Технониколь_коричневый">#REF!</definedName>
    <definedName name="Проходка_для_гибкой_черепицы_Технониколь_черный__распродажа_">#REF!</definedName>
    <definedName name="Проходной_элемент_G_для_металлочерепицы_Gervent_RAL_7024___серый_графит">#REF!</definedName>
    <definedName name="Проходной_элемент_G_для_фальцевой_и_готовой_кровли_из_гибкой_черепицы_Gervent_RAL_7024___серый_графит">#REF!</definedName>
    <definedName name="Проходной_элемент_VITTINGE_1волновый_для_штуч._черепицы__Vilpe__74009__кирпичный">#REF!</definedName>
    <definedName name="Проходной_элемент_VITTINGE_2волновый_для_штуч._черепицы__Vilpe__74010__кирпичный">#REF!</definedName>
    <definedName name="Проходной_элемент_для_битумной_кровли_Gervent_RAL_7024___серый_графит">#REF!</definedName>
    <definedName name="Проходной_элемент_кровельный_Universal_Gervent_RAL_7024___серый_графит">#REF!</definedName>
    <definedName name="Путь_сохранения_150_4">#REF!</definedName>
    <definedName name="Путь_сохранения_150_5">#REF!</definedName>
    <definedName name="Путь_сохранения_150_7">#REF!</definedName>
    <definedName name="Путь_сохранения_30_4">#REF!</definedName>
    <definedName name="Путь_сохранения_30_5">#REF!</definedName>
    <definedName name="Путь_сохранения_30_7">#REF!</definedName>
    <definedName name="Путь_сохранения_4">#REF!</definedName>
    <definedName name="Путь_сохранения_5">#REF!</definedName>
    <definedName name="Путь_сохранения_7">#REF!</definedName>
    <definedName name="Путь_сохранения_Дилерский_5">#REF!</definedName>
    <definedName name="Путь_сохранения_Спецпрайс_4">#REF!</definedName>
    <definedName name="Путь_сохранения_Спецпрайс_5">#REF!</definedName>
    <definedName name="Путь_сохранения_Спецпрайс_7">#REF!</definedName>
    <definedName name="Путь_сохранения_Стоппрайс_2" localSheetId="4">#REF!</definedName>
    <definedName name="Путь_сохранения_Стоппрайс_2" localSheetId="5">#REF!</definedName>
    <definedName name="Путь_сохранения_Стоппрайс_2">#REF!</definedName>
    <definedName name="Путь_сохранения_Стоппрайс_3" localSheetId="4">#REF!</definedName>
    <definedName name="Путь_сохранения_Стоппрайс_3" localSheetId="5">#REF!</definedName>
    <definedName name="Путь_сохранения_Стоппрайс_3">#REF!</definedName>
    <definedName name="Путь_сохранения_Стоппрайс_5" localSheetId="4">#REF!</definedName>
    <definedName name="Путь_сохранения_Стоппрайс_5" localSheetId="5">#REF!</definedName>
    <definedName name="Путь_сохранения_Стоппрайс_5">#REF!</definedName>
    <definedName name="Путь_сохранения_Стоппрайс_6" localSheetId="4">#REF!</definedName>
    <definedName name="Путь_сохранения_Стоппрайс_6" localSheetId="5">#REF!</definedName>
    <definedName name="Путь_сохранения_Стоппрайс_6">#REF!</definedName>
    <definedName name="Путь_сохранения_Стоппрайс_7" localSheetId="4">#REF!</definedName>
    <definedName name="Путь_сохранения_Стоппрайс_7" localSheetId="5">#REF!</definedName>
    <definedName name="Путь_сохранения_Стоппрайс_7">#REF!</definedName>
    <definedName name="Путь_сравнения">#REF!</definedName>
    <definedName name="Путь_сравнения_150">#REF!</definedName>
    <definedName name="Путь_сравнения_30">#REF!</definedName>
    <definedName name="Путь_сравнения_Дилерский">#REF!</definedName>
    <definedName name="Путь_сравнения_Спецпрайс">#REF!</definedName>
    <definedName name="Путь_сравнения_Стоппрайс" localSheetId="4">#REF!</definedName>
    <definedName name="Путь_сравнения_Стоппрайс" localSheetId="5">#REF!</definedName>
    <definedName name="Путь_сравнения_Стоппрайс">#REF!</definedName>
    <definedName name="Рем_комплект_ROSS_125_мм_Vilpe__790632__черный">#REF!</definedName>
    <definedName name="Рем_комплект_ROSS_160_мм_Vilpe__790682__черный">#REF!</definedName>
    <definedName name="Решетка_вентиляционная_наружная_150х150_мм_Vilpe__793320__белый">#REF!</definedName>
    <definedName name="Решетка_вентиляционная_наружная_240х240_мм_Vilpe__793330__белый">#REF!</definedName>
    <definedName name="Решетка_вентиляционная_наружная_375х375_мм_Vilpe__793340__белый">#REF!</definedName>
    <definedName name="Розничная">#REF!</definedName>
    <definedName name="Ротационная_вентиляционная_турбина_160__нанодефлектор__Gervent_RAL_7024___серый_графит">#REF!</definedName>
    <definedName name="Труба_вытяжная_75_110_500_мм_Vilpe__74222__черный">#REF!</definedName>
    <definedName name="Труба_гофрированная_резиновая_Vilpe__74202__110_мм">#REF!</definedName>
    <definedName name="Труба_дополнительная_110_мм_Vilpe__73111_">#REF!</definedName>
    <definedName name="Труба_дополнительная_75_мм_Vilpe__73076_">#REF!</definedName>
    <definedName name="Труба_изолированная_вентиляционная_125_160_H_500_мм_Vilpe__734402__черный">#REF!</definedName>
    <definedName name="Труба_изолированная_вентиляционная_160_225_H_500_мм_Vilpe__741694__коричневый">#REF!</definedName>
    <definedName name="Труба_изолированная_вентиляционная_Pipe_VT_125is">#REF!</definedName>
    <definedName name="Труба_изолированная_вентиляционная_Pipe_VT_125is_125_206_H_700_KROVENT_RAL_8017___коричневый_шоколад">#REF!</definedName>
    <definedName name="Труба_изолированная_вентиляционная_Pipe_VT_150is">#REF!</definedName>
    <definedName name="Труба_изолированная_вентиляционная_XL_160_300_H_500_мм_Vilpe__741782__черный">#REF!</definedName>
    <definedName name="Труба_изолированная_вентиляционная_XL_160_300_H_700_мм_Vilpe__741772__черный">#REF!</definedName>
    <definedName name="Труба_изолированная_вентиляционная_XL_200_300_H_500_мм_Vilpe__741712__черный">#REF!</definedName>
    <definedName name="Труба_изолированная_вентиляционная_XL_200_300_H_700_мм_Vilpe__741702__черный">#REF!</definedName>
    <definedName name="Труба_изолированная_вентиляционная_XL_250_300_H_500_мм_Vilpe__741762__черный">#REF!</definedName>
    <definedName name="Труба_изолированная_вентиляционная_XL_250_300_H_700_мм_Vilpe__741752__черный">#REF!</definedName>
    <definedName name="Труба_изолированная_вентиляционная_с_колпаком_125_160_H_500_мм_Vilpe_734401_синий">#REF!</definedName>
    <definedName name="Труба_изолированная_вентиляционная_с_колпаком_125_160_H_500_мм_Vilpe_734405_светло_серый">#REF!</definedName>
    <definedName name="Труба_изолированная_вентиляционная_с_колпаком_125_160_H_700_мм_Vilpe__734434__коричневый">#REF!</definedName>
    <definedName name="Труба_изолированная_вентиляционная_с_колпаком_125_160_H_700_мм_Vilpe__734435__синий">#REF!</definedName>
    <definedName name="Труба_изолированная_вентиляционная_с_колпаком_160_225_H_700_мм_Vilpe_741681_светло_серый">#REF!</definedName>
    <definedName name="Труба_изолированная_канализационная_110_160_H_500_мм_Vilpe_741665_синий">#REF!</definedName>
    <definedName name="Труба_изолированная_канализационная_110_160_H_500_мм_Vilpe__741666__зеленый__распродажа_">#REF!</definedName>
    <definedName name="Труба_изолированная_канализационная_пластиковая_Pipe_VT_110is">#REF!</definedName>
    <definedName name="Труба_неизолированная_вентиляционная_пластиковая_Pipe_VT_100_125">#REF!</definedName>
    <definedName name="Труба_неизолированная_канализационная_110_H_500_мм_Vilpe_741125_синий">#REF!</definedName>
    <definedName name="Труба_неизолированная_канализационная_110_H_500_мм_Vilpe__74112B__RR_887___коричневый_шоколад___RAL_8017___коричневый_шоколадный">#REF!</definedName>
    <definedName name="Труба_неизолированная_канализационная_110_H_500_мм_Технониколь_коричневый">#REF!</definedName>
    <definedName name="Труба_неизолированная_канализационная_110_H_500_мм_Технониколь_черный__распродажа_">#REF!</definedName>
    <definedName name="Удлинитель_ROSS_125_мм_Vilpe__790412__черный">#REF!</definedName>
    <definedName name="Удлинитель_ROSS_160_мм_Vilpe__790461__светло_серый">#REF!</definedName>
    <definedName name="Уплотнитель_гидрозатвора_2K_Vilpe_черный">#REF!</definedName>
    <definedName name="Уплотнитель_гидрозатвора_PIIPPU_№1_Vilpe__73206_">#REF!</definedName>
    <definedName name="Уплотнитель_гидрозатвора_PIIPPU_№2_Vilpe__73208_">#REF!</definedName>
    <definedName name="Уплотнитель_гидрозатвора_Vilpe__73202_">#REF!</definedName>
    <definedName name="Уплотнитель_гидрозатвора_XL_Vilpe__73204__черный">#REF!</definedName>
    <definedName name="Уплотнитель_для_круглых_труб_FELT_ROOFSEAL_№10_600_675_мм_Vilpe__71060_">#REF!</definedName>
    <definedName name="Уплотнитель_для_круглых_труб_FELT_ROOFSEAL_№11_700_775_мм_Vilpe__71070_">#REF!</definedName>
    <definedName name="Уплотнитель_для_круглых_труб_FELT_ROOFSEAL_№12_800_875_мм_Vilpe__71080_">#REF!</definedName>
    <definedName name="Уплотнитель_для_круглых_труб_FELT_ROOFSEAL_№2_50_60_мм_Vilpe__70060_">#REF!</definedName>
    <definedName name="Уплотнитель_для_круглых_труб_FELT_ROOFSEAL_№3_75_90_мм_Vilpe__70090_">#REF!</definedName>
    <definedName name="Уплотнитель_для_круглых_труб_FELT_ROOFSEAL_№4_110_125_мм_Vilpe__70125_">#REF!</definedName>
    <definedName name="Уплотнитель_для_круглых_труб_FELT_ROOFSEAL_№4_5_110_125_мм_Vilpe__70130">#REF!</definedName>
    <definedName name="Уплотнитель_для_круглых_труб_FELT_ROOFSEAL_№5_150_175_мм_Vilpe__70175_">#REF!</definedName>
    <definedName name="Уплотнитель_для_круглых_труб_FELT_ROOFSEAL_№6_200_250_мм_Vilpe__70250_">#REF!</definedName>
    <definedName name="Уплотнитель_для_круглых_труб_FELT_ROOFSEAL_№7_275_325_мм_Vilpe__70325_">#REF!</definedName>
    <definedName name="Уплотнитель_для_круглых_труб_FELT_ROOFSEAL_№8_350_400_мм_Vilpe__70400_">#REF!</definedName>
    <definedName name="Уплотнитель_для_круглых_труб_FELT_ROOFSEAL_№9_500_575_мм_Vilpe__71050_">#REF!</definedName>
    <definedName name="Уплотнитель_для_круглых_труб_ROOFSEAL_MAXI_330_660_мм_Vilpe__71719_">#REF!</definedName>
    <definedName name="Уплотнитель_для_круглых_труб_ROOFSEAL_№1_12_90_мм__комплект__Vilpe__71721_">#REF!</definedName>
    <definedName name="Уплотнитель_для_круглых_труб_ROOFSEAL_№1_12_90_мм_Vilpe__71701_">#REF!</definedName>
    <definedName name="Уплотнитель_для_круглых_труб_ROOFSEAL_№2_75_150_мм__комплект__Vilpe__71722_">#REF!</definedName>
    <definedName name="Уплотнитель_для_круглых_труб_ROOFSEAL_№2_75_150_мм_Vilpe__71702_">#REF!</definedName>
    <definedName name="Уплотнитель_для_круглых_труб_ROOFSEAL_№3_110_200_мм__комплект__Vilpe__71723__черный">#REF!</definedName>
    <definedName name="Уплотнитель_для_круглых_труб_ROOFSEAL_№3_110_200_мм_Vilpe__71703__черный">#REF!</definedName>
    <definedName name="Уплотнитель_для_круглых_труб_ROOFSEAL_№3_110_200_мм_Vilpe__71753__серый">#REF!</definedName>
    <definedName name="Уплотнитель_для_круглых_труб_ROOFSEAL_№4_7_150_280_мм__комплект__Vilpe__71726_">#REF!</definedName>
    <definedName name="Уплотнитель_для_круглых_труб_ROOFSEAL_№4_7_150_280_мм_Vilpe__74716_">#REF!</definedName>
    <definedName name="Уплотнитель_для_круглых_труб_ROOFSEAL_№5_8_180_330_мм__комплект__Vilpe__71727_">#REF!</definedName>
    <definedName name="Уплотнитель_для_круглых_труб_ROOFSEAL_№5_8_180_330_мм_Vilpe__71717_">#REF!</definedName>
    <definedName name="Уплотнитель_для_круглых_труб_ROOFSEAL_№6_9_260_460_мм__комплект__Vilpe__71728_">#REF!</definedName>
    <definedName name="Уплотнитель_для_круглых_труб_ROOFSEAL_№6_9_260_460_мм_Vilpe__71718_">#REF!</definedName>
    <definedName name="Уплотнитель_парозатвора_HT_110_мм_Vilpe__71211_">#REF!</definedName>
    <definedName name="Уплотнитель_парозатвора_HT_50_мм_Vilpe__71205_">#REF!</definedName>
    <definedName name="Уплотнитель_парозатвора_HT_75_мм_Vilpe__71207_">#REF!</definedName>
    <definedName name="Уплотнитель_разъемный_R_FELT_110_170_Vilpe__70514_">#REF!</definedName>
    <definedName name="Уплотнитель_разъемный_R_FELT_160_250_Vilpe__70518_">#REF!</definedName>
    <definedName name="Уплотнитель_разъемный_R_FELT_19_90_Vilpe__70510_">#REF!</definedName>
    <definedName name="Уплотнитель_разъемный_RETROFIT_№1_10_100_мм__комплект__Vilpe__71742_">#REF!</definedName>
    <definedName name="Уплотнитель_разъемный_RETROFIT_№2_100_230_мм__комплект__Vilpe__71744_">#REF!</definedName>
    <definedName name="Уплотнитель_с_квадратным_сечением_RHS_40_70_мм_Vilpe__71090_">#REF!</definedName>
    <definedName name="Уплотнитель_с_квадратным_сечением_RHS_80_140_мм_Vilpe__71094_">#REF!</definedName>
    <definedName name="дата_аква">#REF!</definedName>
    <definedName name="название10">#REF!</definedName>
    <definedName name="название6" localSheetId="4">#REF!</definedName>
    <definedName name="название6" localSheetId="5">#REF!</definedName>
    <definedName name="название6">#REF!</definedName>
    <definedName name="название9">#REF!</definedName>
    <definedName name="номер_листа_4">#REF!</definedName>
    <definedName name="номер_листа_5">#REF!</definedName>
    <definedName name="номер_листа_7">#REF!</definedName>
    <definedName name="п">#REF!</definedName>
    <definedName name="прайсСтоппрайс_1" localSheetId="4">#REF!</definedName>
    <definedName name="прайсСтоппрайс_1" localSheetId="5">#REF!</definedName>
    <definedName name="прайсСтоппрайс_1">#REF!</definedName>
    <definedName name="прайсСтоппрайс_2" localSheetId="4">#REF!</definedName>
    <definedName name="прайсСтоппрайс_2" localSheetId="5">#REF!</definedName>
    <definedName name="прайсСтоппрайс_2">#REF!</definedName>
    <definedName name="прайсСтоппрайс_4" localSheetId="4">#REF!</definedName>
    <definedName name="прайсСтоппрайс_4" localSheetId="5">#REF!</definedName>
    <definedName name="прайсСтоппрайс_4">#REF!</definedName>
    <definedName name="прайсСтоппрайс_5" localSheetId="4">#REF!</definedName>
    <definedName name="прайсСтоппрайс_5" localSheetId="5">#REF!</definedName>
    <definedName name="прайсСтоппрайс_5">#REF!</definedName>
    <definedName name="прайсСтоппрайс_6" localSheetId="4">#REF!</definedName>
    <definedName name="прайсСтоппрайс_6" localSheetId="5">#REF!</definedName>
    <definedName name="прайсСтоппрайс_6">#REF!</definedName>
    <definedName name="прайсТД_1" localSheetId="4">#REF!</definedName>
    <definedName name="прайсТД_1" localSheetId="5">#REF!</definedName>
    <definedName name="прайсТД_1">#REF!</definedName>
    <definedName name="прайсТД_2" localSheetId="4">#REF!</definedName>
    <definedName name="прайсТД_2" localSheetId="5">#REF!</definedName>
    <definedName name="прайсТД_2">#REF!</definedName>
    <definedName name="прайсТД_3" localSheetId="4">#REF!</definedName>
    <definedName name="прайсТД_3" localSheetId="5">#REF!</definedName>
    <definedName name="прайсТД_3">#REF!</definedName>
    <definedName name="прайсТД_4" localSheetId="4">#REF!</definedName>
    <definedName name="прайсТД_4" localSheetId="5">#REF!</definedName>
    <definedName name="прайсТД_4">#REF!</definedName>
    <definedName name="прайсТД_5" localSheetId="4">#REF!</definedName>
    <definedName name="прайсТД_5" localSheetId="5">#REF!</definedName>
    <definedName name="прайсТД_5">#REF!</definedName>
    <definedName name="прайсТД_6" localSheetId="4">#REF!</definedName>
    <definedName name="прайсТД_6" localSheetId="5">#REF!</definedName>
    <definedName name="прайсТД_6">#REF!</definedName>
    <definedName name="путь_Стоп" localSheetId="4">#REF!</definedName>
    <definedName name="путь_Стоп" localSheetId="5">#REF!</definedName>
    <definedName name="путь_Стоп">#REF!</definedName>
    <definedName name="путь_ТД" localSheetId="4">#REF!</definedName>
    <definedName name="путь_ТД" localSheetId="5">#REF!</definedName>
    <definedName name="путь_ТД">#REF!</definedName>
    <definedName name="путьсуббота_Стоп" localSheetId="4">#REF!</definedName>
    <definedName name="путьсуббота_Стоп" localSheetId="5">#REF!</definedName>
    <definedName name="путьсуббота_Стоп">#REF!</definedName>
  </definedNames>
  <calcPr calcId="171027"/>
</workbook>
</file>

<file path=xl/sharedStrings.xml><?xml version="1.0" encoding="utf-8"?>
<sst xmlns="http://schemas.openxmlformats.org/spreadsheetml/2006/main">
  <si>
    <t>Элементы вентиляции Vilpe (Финляндия)</t>
  </si>
  <si>
    <t>Вернуться назад</t>
  </si>
  <si>
    <t>Розничные цены указаны в рублях с учетом НДС.</t>
  </si>
  <si>
    <t>Наименование</t>
  </si>
  <si>
    <t>Ед. 
изм.</t>
  </si>
  <si>
    <t>Шт./
уп.</t>
  </si>
  <si>
    <t>Розничная цена, 
руб./шт.</t>
  </si>
  <si>
    <t>КРОВЕЛЬНЫЕ ВЕНТИЛЯТОРЫ</t>
  </si>
  <si>
    <t>Аэратор коньковый AIRIDGE FELT (L=0,58 м)</t>
  </si>
  <si>
    <t>шт.</t>
  </si>
  <si>
    <t>-</t>
  </si>
  <si>
    <t>Вентилятор скатный TIILI KTV для цементно-песчаной черепицы Vilpe</t>
  </si>
  <si>
    <t>черный, коричневый, зеленый, серый, красный, кирпичный</t>
  </si>
  <si>
    <t>Вентилятор скатный UNIVERSAL KTV без адаптера для цементно-песчаной и керамической черепицы</t>
  </si>
  <si>
    <t>черный, зеленый, серый,
           красный, кирпичный</t>
  </si>
  <si>
    <t xml:space="preserve">  Вентилятор скатный Pelti KTV без адаптера для м/ч с профилем не выше 38 мм</t>
  </si>
  <si>
    <t>бордо, шоколадный</t>
  </si>
  <si>
    <t>Вентилятор скатный HUOPA KTV без адаптера для мягкой кровли при монтаже</t>
  </si>
  <si>
    <t>черный, коричневый, зеленый, красный, серый</t>
  </si>
  <si>
    <t xml:space="preserve">  Вентилятор скатный Huopa KTV Harja без адаптера</t>
  </si>
  <si>
    <t>Вентилятор скатный CLASSIС KTV без адаптера для фальцевой и мягкой готовой кровли</t>
  </si>
  <si>
    <t>кирпичный</t>
  </si>
  <si>
    <t>синий</t>
  </si>
  <si>
    <t>Вентилятор скатный Decra KTV без адаптера</t>
  </si>
  <si>
    <t>Вентилятор коньковый H-T Alipai</t>
  </si>
  <si>
    <t>Вентилятор скатный MUOTOKATE KTV без адаптера для металлочерепицы</t>
  </si>
  <si>
    <t>черный, коричневый, зеленый, серый, красный, кирпичный, шоколадный, бордо</t>
  </si>
  <si>
    <t>Вентилятор коньковый Pelti KTV Harja</t>
  </si>
  <si>
    <t>черный, коричневый, зеленый, серый, красный, кирпичный, синий, шоколадный, бордо</t>
  </si>
  <si>
    <t>ПРОХОДНЫЕ ЭЛЕМЕНТЫ</t>
  </si>
  <si>
    <t xml:space="preserve">для труб диаметром 110-160 мм </t>
  </si>
  <si>
    <t>Проходка Tiili 2K для цементно-песчаной черепицы</t>
  </si>
  <si>
    <t>черный, зеленый, серый, красный, кирпичный, светло-серый</t>
  </si>
  <si>
    <t>Проходка Universal 2K для штучной  черепицы (универсальная)</t>
  </si>
  <si>
    <t>черный, зеленый, серый, красный, кирпичный</t>
  </si>
  <si>
    <t xml:space="preserve">Проходка Muotokate для металлочерепицы </t>
  </si>
  <si>
    <t>черный, коричневый, красный, кирпичный, серый, зеленый, шоколадный, бордо</t>
  </si>
  <si>
    <t>баклажан</t>
  </si>
  <si>
    <t>Проходка Pelti для металлических кровель</t>
  </si>
  <si>
    <t>зеленый, красный, серый, светло-серый</t>
  </si>
  <si>
    <t>синий, баклажан, шоколадный, бордо</t>
  </si>
  <si>
    <t>Проходка Nera для металл. кровли Finnera</t>
  </si>
  <si>
    <t>черный, зеленый, коричневый, красный, кирпичный, серый, шоколадный</t>
  </si>
  <si>
    <t>Проходка Aalto 2K для металл. кровли Adamante</t>
  </si>
  <si>
    <t>черный, коричневый, красный, кирпичный, серый, зеленый, баклажан, шоколадный, бордо</t>
  </si>
  <si>
    <t>Проходка ARMOR 2K для металл. кровли Armorium</t>
  </si>
  <si>
    <t>Проходка Huopa/Slate для мягкой кровли при монтаже</t>
  </si>
  <si>
    <t>Проходка Huopa высокая для плоских и пологих мягких кровель</t>
  </si>
  <si>
    <t>черный</t>
  </si>
  <si>
    <t>серый</t>
  </si>
  <si>
    <t>Проходка Classic для фальцевой и мягкой готовой кровли</t>
  </si>
  <si>
    <t>синий, светло-серый, шоколад</t>
  </si>
  <si>
    <t>Проходка Decra для  композитной черепицы</t>
  </si>
  <si>
    <t xml:space="preserve">Проходной элемент VITTINGE 1-волновый для штучной черепицы </t>
  </si>
  <si>
    <t xml:space="preserve">Проходной элемент VITTINGE 2-волновый для штучной черепицы </t>
  </si>
  <si>
    <t xml:space="preserve">для труб диаметром 160-250 мм </t>
  </si>
  <si>
    <t>Проходка XL-Tiili для цементно-песчаной черепицы</t>
  </si>
  <si>
    <t>Проходка XL-Classic для фальцевой и готовой мягкой кровли</t>
  </si>
  <si>
    <t>Проходка XL-Huopa для мягкой кровли при монтаже</t>
  </si>
  <si>
    <t>Проходной элемент Piippu</t>
  </si>
  <si>
    <t xml:space="preserve">Проходка Piippu для дымоходных труб №1 </t>
  </si>
  <si>
    <t>черный, коричневый,
зеленый, серый,
красный, кирпичный</t>
  </si>
  <si>
    <t xml:space="preserve">Проходка Piippu для дымоходных труб №2 </t>
  </si>
  <si>
    <t>Окантовка проходного элемента Piippu №1 и №2</t>
  </si>
  <si>
    <t>Уплотнитель гидрозатвора Piippu №1</t>
  </si>
  <si>
    <t>Уплотнитель гидрозатвора Piippu №2</t>
  </si>
  <si>
    <t>Планки крепежные для Piippu</t>
  </si>
  <si>
    <t>ВЕНТИЛЯЦИОННЫЕ ТРУБЫ</t>
  </si>
  <si>
    <t>Труба неизолированная канализационная (h=500 мм, d=110 мм)</t>
  </si>
  <si>
    <t xml:space="preserve"> синий, светло-серый</t>
  </si>
  <si>
    <t>шоколадный, бордо</t>
  </si>
  <si>
    <t>Труба изолированная канализационная (h=500 мм,d=110/160 мм)</t>
  </si>
  <si>
    <t>черный, коричневый, зеленый, серый, красный, кирпичный, светло-серый, шоколадный , бордо, синий,светло-серый</t>
  </si>
  <si>
    <t>Труба изолированная вентиляционная с колпаком (h=500 мм, d=125/160 мм)</t>
  </si>
  <si>
    <t>черный, зеленый, серный, красный, кирпичный, шоколадный, бордо</t>
  </si>
  <si>
    <t>светло-серый, баклажан</t>
  </si>
  <si>
    <t xml:space="preserve">Труба изолированная вентиляционная с колпаком 
(h=700 мм, d=125/160 мм) </t>
  </si>
  <si>
    <t>черный, красный, коричневый, зеленый, кирпичный, шоколадный, бордо</t>
  </si>
  <si>
    <t>серый, синий</t>
  </si>
  <si>
    <t>Труба изолированная вентиляционная с колпаком (h=700 мм, d=160/225 мм)</t>
  </si>
  <si>
    <t>Труба изолированная вентиляционная с колпаком (h=500 мм, d=160/225 мм)</t>
  </si>
  <si>
    <t>черный, коричневый, зеленый, серый, красный, кирпичный, светло-серый, шоколадный, бордо</t>
  </si>
  <si>
    <t>Труба изолированная вентиляционная XL с колпаком (h=700 мм, d=160/300 мм)</t>
  </si>
  <si>
    <t>Труба изолированная вентиляционная XL с колпаком (h=500 мм, d=160/300 мм)</t>
  </si>
  <si>
    <t>Труба изолированная вентиляционная XL с колпаком (h=700 мм, d=200/300 мм)</t>
  </si>
  <si>
    <t>Труба изолированная вентиляционная XL с колпаком (h=500 мм, d=200/300 мм)</t>
  </si>
  <si>
    <t>Труба изолированная вентиляционная XL с колпаком (h=700 мм, d=250/300 мм)</t>
  </si>
  <si>
    <t>Труба изолированная вентиляционная XL с колпаком (h=500 мм, d=250/300 мм)</t>
  </si>
  <si>
    <t>Труба гофрированная резиновая (d=110 мм)</t>
  </si>
  <si>
    <t xml:space="preserve">  Колпак (d=110 мм)</t>
  </si>
  <si>
    <t>синий, светло-серый</t>
  </si>
  <si>
    <t xml:space="preserve">  Колпак (d=160 мм)</t>
  </si>
  <si>
    <t>КОМПЛЕКТУЮЩИЕ</t>
  </si>
  <si>
    <t>Резиновые уплотнители</t>
  </si>
  <si>
    <t>Уплотнитель гидрозатвора</t>
  </si>
  <si>
    <t>Уплотнитель гидрозатвора XL</t>
  </si>
  <si>
    <t>Уплотнитель гидрозатвора 2K</t>
  </si>
  <si>
    <t>Уплотнитель с квадратным сечением RHS</t>
  </si>
  <si>
    <t>d=40-70 мм</t>
  </si>
  <si>
    <t>d=80-140 мм</t>
  </si>
  <si>
    <t>Уплотнитель для круглых труб ROOFSEAL № 1</t>
  </si>
  <si>
    <t>d=12-90 мм</t>
  </si>
  <si>
    <t>Уплотнитель для круглых труб ROOFSEAL № 2</t>
  </si>
  <si>
    <t>d=75-150 мм</t>
  </si>
  <si>
    <t>Уплотнитель для круглых труб ROOFSEAL № 3 черный</t>
  </si>
  <si>
    <t>d= 110-200 мм</t>
  </si>
  <si>
    <t>Уплотнитель для круглых труб ROOFSEAL № 3 серый</t>
  </si>
  <si>
    <t>Уплотнитель для круглых труб ROOFSEAL № 5/8</t>
  </si>
  <si>
    <t>d=180-330 мм</t>
  </si>
  <si>
    <t>Уплотнитель для круглых труб ROOFSEAL № 6/9</t>
  </si>
  <si>
    <t>d=260-460 мм</t>
  </si>
  <si>
    <t>Уплотнитель для круглых труб ROOFSEAL MAXI</t>
  </si>
  <si>
    <t>d=330-660 мм</t>
  </si>
  <si>
    <t>Уплотнитель для круглых труб ROOFSEAL № 1 (комплект)</t>
  </si>
  <si>
    <t>Уплотнитель для круглых труб ROOFSEAL № 2 (комплект)</t>
  </si>
  <si>
    <t>Уплотнитель для круглых труб ROOFSEAL № 3 черный (комплект)</t>
  </si>
  <si>
    <t>Уплотнитель для круглых труб ROOFSEAL №4/7 (d=150-280 мм)</t>
  </si>
  <si>
    <t>Уплотнитель для круглых труб ROOFSEAL № 4/7 (комплект)</t>
  </si>
  <si>
    <t>d=150-280 мм</t>
  </si>
  <si>
    <t>Уплотнитель для круглых труб ROOFSEAL № 5/8 (комплект)</t>
  </si>
  <si>
    <t>Уплотнитель для круглых труб ROOFSEAL № 6/9 (комплект)</t>
  </si>
  <si>
    <t>Уплотнитель разъемный RETROFIT-1 (комплект)</t>
  </si>
  <si>
    <t>d=10-100 мм</t>
  </si>
  <si>
    <t>Уплотнитель разъемный RETROFIT-2 (комплект)</t>
  </si>
  <si>
    <t>d=100-230 мм</t>
  </si>
  <si>
    <t>ДЕФЛЕКТОРЫ</t>
  </si>
  <si>
    <t>Кровельные дефлекторы</t>
  </si>
  <si>
    <t xml:space="preserve">Труба дополнительная (d=75 мм) </t>
  </si>
  <si>
    <t>h=160 мм</t>
  </si>
  <si>
    <t xml:space="preserve">Труба дополнительная (d=110 мм) </t>
  </si>
  <si>
    <t>h=120 мм</t>
  </si>
  <si>
    <t>Дефлектор ALIPAI коньковый (d=75 мм, высота трубы 380 мм)</t>
  </si>
  <si>
    <t>h=470 мм</t>
  </si>
  <si>
    <t>Дефлектор ALIPAI коньковый (d=110 мм, высота трубы 320 мм)</t>
  </si>
  <si>
    <t>h=450 мм</t>
  </si>
  <si>
    <t>Дефлектор ALIPAI коньковый (d=160 мм, высота трубы 350 мм)</t>
  </si>
  <si>
    <t>h=500 мм</t>
  </si>
  <si>
    <t>Дефлектор ALIPAI скатный (d=110 мм, высота трубы 550 мм)</t>
  </si>
  <si>
    <t>h=690 мм</t>
  </si>
  <si>
    <t>Специальные приспособления</t>
  </si>
  <si>
    <t>Кожух изолирующий (для труб канализационных d=110)</t>
  </si>
  <si>
    <t>Ворот трубы  (d=110-155 мм)</t>
  </si>
  <si>
    <t>Ворот трубы XL  (d=175/250 мм)</t>
  </si>
  <si>
    <t>Ворот антенный (d=12-90 мм)</t>
  </si>
  <si>
    <t>Труба вытяжная (h=500 мм, d=75/110 мм)</t>
  </si>
  <si>
    <t>Люк Huopa</t>
  </si>
  <si>
    <t>Серия Comfort</t>
  </si>
  <si>
    <t>ПРИНУДИТЕЛЬНАЯ ВЕНТИЛЯЦИЯ</t>
  </si>
  <si>
    <t>P-вентиляторы</t>
  </si>
  <si>
    <t>Вентилятор с принудительным вентилированием Е120 Р/125/700</t>
  </si>
  <si>
    <t>Вентилятор с принудительным вентилированием Е120 Р/125/500</t>
  </si>
  <si>
    <t>черный, коричневый, зеленый, серый, красный, кирпичный, светло-серый</t>
  </si>
  <si>
    <t>Вентилятор с принудительным вентилированием Е190 Р/125/700</t>
  </si>
  <si>
    <t>Вентилятор с принудительным вентилированием Е190 Р/125/500</t>
  </si>
  <si>
    <t>Вентилятор с принудительным вентилированием Е220 Р/160/700</t>
  </si>
  <si>
    <t>Вентилятор с принудительным вентилированием Е220 Р/160/500</t>
  </si>
  <si>
    <t>S-вентиляторы</t>
  </si>
  <si>
    <t>Вентилятор с принудительным вентилированием Е120 S</t>
  </si>
  <si>
    <t>Вентилятор с принудительным вентилированием Е190 S</t>
  </si>
  <si>
    <t>Вентилятор с принудительным вентилированием Е220 S</t>
  </si>
  <si>
    <t>Вентилятор с принудительным вентилированием EСо 220 S и основание</t>
  </si>
  <si>
    <t>Вентилятор с принудительным вентилированием EСо 250 S и основание</t>
  </si>
  <si>
    <t>Основание Е120 S (250/250 мм)</t>
  </si>
  <si>
    <t>Основание Е190 S/ЕCо190 S (300/300 мм)</t>
  </si>
  <si>
    <t>Основание Е220 S/ЕCо220 S (300/300 мм)</t>
  </si>
  <si>
    <t>XL-вентиляторы</t>
  </si>
  <si>
    <t>Вентилятор с принудительным вентилированием XL-Е220 Р/160/700</t>
  </si>
  <si>
    <t>Вентилятор с принудительным вентилированием XL-Е220 Р/160/500</t>
  </si>
  <si>
    <t xml:space="preserve">Вентилятор с принудительным вентилированием EСо 250 P/200/700 </t>
  </si>
  <si>
    <t xml:space="preserve">Вентилятор с принудительным вентилированием EСо 250 P/200/500 </t>
  </si>
  <si>
    <t>Специальные  вентиляторы</t>
  </si>
  <si>
    <t>Вентилятор-радон ECo110P/700</t>
  </si>
  <si>
    <t>Вентилятор-радон ECo110P/500</t>
  </si>
  <si>
    <t>Вентилятор-радон ECo110S</t>
  </si>
  <si>
    <t xml:space="preserve">Вентилятор каминный TI-17 </t>
  </si>
  <si>
    <t>Цокольные дефлекторы</t>
  </si>
  <si>
    <t>Дефлектор цокольный ROSS (d=125 мм, диаметр трубы 110 мм)</t>
  </si>
  <si>
    <t>светло-серый, черный, серый, красный, белый "маляр", бежевый</t>
  </si>
  <si>
    <t>Дефлектор цокольный ROSS (d=160 мм, диаметр трубы 160 мм)</t>
  </si>
  <si>
    <t>Дефлектор цокольный ROSS (d=200 мм, диаметр трубы 200 мм)</t>
  </si>
  <si>
    <t>Ремонтный комплект ROSS (d=125 мм, диаметр трубы 110 мм)</t>
  </si>
  <si>
    <t>Ремонтный комплект ROSS (d=160 мм, диаметр трубы 160 мм)</t>
  </si>
  <si>
    <t>Удлинитель для дефлектора ROSS (d=125 мм, высота трубы 445 мм)</t>
  </si>
  <si>
    <t>Удлинитель для дефлектора ROSS (d=160 мм, высота трубы 445 мм)</t>
  </si>
  <si>
    <t xml:space="preserve">Патрубок монтажный ROSS 125 мм </t>
  </si>
  <si>
    <t xml:space="preserve">Патрубок монтажный ROSS 160 мм </t>
  </si>
  <si>
    <t xml:space="preserve">Патрубок монтажный ROSS 200 мм </t>
  </si>
  <si>
    <t>Клапан приточный вентиляционный VELCO</t>
  </si>
  <si>
    <t>белый</t>
  </si>
  <si>
    <t>Решетка вентиляционная наружняя (150*150 мм)</t>
  </si>
  <si>
    <t>белый, бежевый,  светло-серый, серый, красный</t>
  </si>
  <si>
    <t>Решетка вентиляционная наружняя (240*240 мм)</t>
  </si>
  <si>
    <t>Решетка вентиляционная наружняя (375*375 мм)</t>
  </si>
  <si>
    <t>Для плоских и пологих кровель</t>
  </si>
  <si>
    <t>Уплотнитель для круглых труб FELT-ROOFSEAL № 2</t>
  </si>
  <si>
    <t>d=50-60 мм</t>
  </si>
  <si>
    <t>Уплотнитель для круглых труб FELT-ROOFSEAL № 3</t>
  </si>
  <si>
    <t>d=75-90 мм</t>
  </si>
  <si>
    <t>Уплотнитель для круглых труб FELT-ROOFSEAL № 4</t>
  </si>
  <si>
    <t>d=110-125 мм</t>
  </si>
  <si>
    <t>Уплотнитель для круглых труб FELT-ROOFSEAL № 4, 5</t>
  </si>
  <si>
    <t>d=130-140 мм</t>
  </si>
  <si>
    <t>Уплотнитель для круглых труб FELT-ROOFSEAL № 5</t>
  </si>
  <si>
    <t>d=150-175 мм</t>
  </si>
  <si>
    <t>Уплотнитель для круглых труб FELT-ROOFSEAL № 6</t>
  </si>
  <si>
    <t>d=200-250 мм</t>
  </si>
  <si>
    <t>Уплотнитель для круглых труб FELT-ROOFSEAL № 7</t>
  </si>
  <si>
    <t>d=275-325 мм</t>
  </si>
  <si>
    <t>Уплотнитель для круглых труб FELT-ROOFSEAL № 8</t>
  </si>
  <si>
    <t>d=350-400 мм</t>
  </si>
  <si>
    <t>Уплотнитель для круглых труб FELT-ROOFSEAL № 9</t>
  </si>
  <si>
    <t>d=500-575 мм</t>
  </si>
  <si>
    <t>Уплотнитель для круглых труб FELT-ROOFSEAL № 10</t>
  </si>
  <si>
    <t>d=600-675 мм</t>
  </si>
  <si>
    <t>Уплотнитель для круглых труб FELT-ROOFSEAL № 11</t>
  </si>
  <si>
    <t>d=700-775 мм</t>
  </si>
  <si>
    <t>Уплотнитель для круглых труб FELT-ROOFSEAL № 12</t>
  </si>
  <si>
    <t>d=800-875 мм</t>
  </si>
  <si>
    <t>d=19-90 мм</t>
  </si>
  <si>
    <t>Уплотнитель разъемный R-FELT</t>
  </si>
  <si>
    <t>d=110-170 мм</t>
  </si>
  <si>
    <t>d=160-250 мм</t>
  </si>
  <si>
    <t>Уплотнитель парозатвора HT (высота 30 мм)</t>
  </si>
  <si>
    <t>d=50 мм</t>
  </si>
  <si>
    <t>d=75 мм</t>
  </si>
  <si>
    <t>d=110 мм</t>
  </si>
  <si>
    <t>Дефлектор ALIPAI для плоских кровель (d=75 мм, высота трубы 300 мм)</t>
  </si>
  <si>
    <t>h=390 мм</t>
  </si>
  <si>
    <t>Дефлектор ALIPAI для плоских кровель (d=110 мм, высота трубы 330 мм)</t>
  </si>
  <si>
    <t>h=460 мм</t>
  </si>
  <si>
    <t>Дефлектор ALIPAI для плоских кровель (d=160 мм, высота трубы 380 мм)</t>
  </si>
  <si>
    <t>h=530 мм</t>
  </si>
  <si>
    <t>Дефлектор ALIPAI-14 коньковый (d=110 мм, высота трубы 340 мм)</t>
  </si>
  <si>
    <t>Информацию о сроках поставки уточняйте у менеджеров.</t>
  </si>
  <si>
    <t>Подробную информацию о всех материалах можно узнать на сайте www.unikma.ru.</t>
  </si>
  <si>
    <t>Элементы вентиляции ТехноНИКОЛЬ (Россия)</t>
  </si>
  <si>
    <t xml:space="preserve">Вентилятор скатный KTV для мягкой кровли при монтаже </t>
  </si>
  <si>
    <t>красный, зелёный, коричневый, серый, синий, черный</t>
  </si>
  <si>
    <t>Вентилятор скатный SKAT для фальцевой и мягкой готовой кровли</t>
  </si>
  <si>
    <t>Вентилятор скатный SKAT Monterrey для металлочерепицы</t>
  </si>
  <si>
    <t>Проходка для гибкой черепицы</t>
  </si>
  <si>
    <t xml:space="preserve">  Проходка SKAT для фальцевой и мягкой готовой кровли</t>
  </si>
  <si>
    <t>Проходка SKAT Monterrey для металлочерепицы</t>
  </si>
  <si>
    <t xml:space="preserve">Труба изолированная вентиляционная с колпаком (h=500 мм, d=125/160 мм) </t>
  </si>
  <si>
    <t>Колпак (d=160 мм)</t>
  </si>
  <si>
    <t>Все товары поддерживаются в наличии на складе.</t>
  </si>
  <si>
    <t>Элементы вентиляции KROVENT (Россия)</t>
  </si>
  <si>
    <t>Вентилятор скатный KTV для мягкой кровли при монтаже</t>
  </si>
  <si>
    <t xml:space="preserve">RAL 3009, RAL 6005, RAL 7024, RAL 8017, RAL 9005, RR 29 </t>
  </si>
  <si>
    <t>Вентилятор скатный KTV-General для м/ч с профилем не выше 38 мм</t>
  </si>
  <si>
    <t>Вентилятор скатный KTV-Seam для фальцевой и мягкой готовой кровли</t>
  </si>
  <si>
    <t>Вентилятор скатный KTV-Wave для металлочерепицы</t>
  </si>
  <si>
    <t>Вентилятор скатный Aero-Vent Wave для металлочерепицы</t>
  </si>
  <si>
    <t>Вентилятор скатный Aero-Vent для мягкой кровли при монтаже</t>
  </si>
  <si>
    <t>Проходка Base-VT 110 для мягкой кровли при монтаже</t>
  </si>
  <si>
    <t>Проходка Base-VT 125/150 для мягкой кровли при монтаже</t>
  </si>
  <si>
    <t xml:space="preserve">Проходка Base-VT General 125/150 для м/ч с профилем не выше 38 мм </t>
  </si>
  <si>
    <t>Проходка Base-VT Seam 110 для фальцевой и мягкой готовой кровли</t>
  </si>
  <si>
    <t>Проходка Base-VT Seam 125/150 для фальцевой и мягкой готовой кровли</t>
  </si>
  <si>
    <t>Проходка Base-VT Wave 110 для металлочерепицы</t>
  </si>
  <si>
    <t>Проходка Base-VT Wave 125/150 для металлочерепицы</t>
  </si>
  <si>
    <t>Комплект (проходка, труба, колпак) Seam 110 для фальцевой и мягкой готовой кровли</t>
  </si>
  <si>
    <t>Комплект (проходка, труба, колпак) Seam 125/150 для фальцевой и мягкой готовой кровли</t>
  </si>
  <si>
    <t>Комплект (проходка, труба, колпак) Wave 110 для металлочерепицы</t>
  </si>
  <si>
    <t>Комплект (проходка, труба, колпак) Wave 125/150 для металлочерепицы</t>
  </si>
  <si>
    <t>Труба изолированная канализационная пластиковая Pipe-VT 110is 100/125 H=450</t>
  </si>
  <si>
    <t>Труба неизолированная вентиляционная пластиковая Pipe-VT 100/125 H=450</t>
  </si>
  <si>
    <t xml:space="preserve">Труба изолированная вентиляционная Pipe-VT 150is 150/206 H=500 </t>
  </si>
  <si>
    <t xml:space="preserve">Труба изолированная вентиляционная Pipe-VT 125is 125/206 H=500 </t>
  </si>
  <si>
    <t xml:space="preserve">Труба изолированная вентиляционная Pipe-VT 125is 125/206 H=700 </t>
  </si>
  <si>
    <t>RAL 8017</t>
  </si>
  <si>
    <t>Колпак d 110 HupCap 110</t>
  </si>
  <si>
    <t>Колпак d 125/150 HupCap 270</t>
  </si>
  <si>
    <t>Элементы вентиляции Aquasystem (Россия)</t>
  </si>
  <si>
    <t>Аэратор специальный Россия</t>
  </si>
  <si>
    <t>черный, коричневый</t>
  </si>
  <si>
    <t>Аэратор стандарт Россия</t>
  </si>
  <si>
    <t>Элементы вентиляции Gervent (Россия)</t>
  </si>
  <si>
    <t>Вентиляционный выход изолированный 160 мм</t>
  </si>
  <si>
    <t xml:space="preserve">коричневый, серый </t>
  </si>
  <si>
    <t>Вентиляционный выход неизолированный 160 мм</t>
  </si>
  <si>
    <t>коричневый, серый</t>
  </si>
  <si>
    <t>Переходник рез. для труб 100-125 мм</t>
  </si>
  <si>
    <t>Проходной элемент для металлочерепицы</t>
  </si>
  <si>
    <t>Проходной элемент для фальцевой и готовой кровли из гибкой черепицы</t>
  </si>
  <si>
    <t>Проходной элемент для битумной кровли</t>
  </si>
  <si>
    <t>Проходной элемент кровельный Universal</t>
  </si>
  <si>
    <t>Ротационная вентиляционная турбина 160 (нанодефлектор)</t>
  </si>
  <si>
    <t>Прайс-лист элементы вентиляции</t>
  </si>
  <si>
    <t>Элементы вентиляции Технониколь</t>
  </si>
  <si>
    <t>Элементы вентиляции Aquasystem</t>
  </si>
  <si>
    <t>Распродаваемые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</si>
</sst>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_ ;\-0\ "/>
  </numFmts>
  <fonts count="79" x14ac:knownFonts="1"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8"/>
      <name val="Calibri Light"/>
      <color rgb="FF666699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color rgb="FF800080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sz val="11"/>
      <name val="Calibri"/>
      <color rgb="FFFF9900"/>
      <charset val="204"/>
      <family val="2"/>
    </font>
    <font>
      <b/>
      <sz val="11"/>
      <name val="Calibri"/>
      <color rgb="FFFFFFFF"/>
      <charset val="204"/>
      <family val="2"/>
    </font>
    <font>
      <sz val="11"/>
      <name val="Calibri"/>
      <color rgb="FFFF0000"/>
      <charset val="204"/>
      <family val="2"/>
    </font>
    <font>
      <i/>
      <sz val="11"/>
      <name val="Calibri"/>
      <color rgb="FF808080"/>
      <charset val="204"/>
      <family val="2"/>
    </font>
    <font>
      <b/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0"/>
      <name val="Arial"/>
      <charset val="204"/>
      <family val="2"/>
    </font>
    <font>
      <sz val="11"/>
      <name val="Arial Narrow"/>
      <charset val="204"/>
      <family val="2"/>
    </font>
    <font>
      <sz val="8"/>
      <name val="Arial"/>
      <charset val="204"/>
      <family val="2"/>
    </font>
    <font>
      <sz val="10"/>
      <name val="Arial"/>
      <color rgb="FF808080"/>
      <charset val="204"/>
      <family val="2"/>
    </font>
    <font>
      <b/>
      <sz val="18"/>
      <name val="Arial"/>
      <charset val="204"/>
      <family val="2"/>
    </font>
    <font>
      <sz val="10"/>
      <name val="Arial"/>
      <color rgb="FF0000FF"/>
      <u val="single"/>
      <charset val="204"/>
      <family val="2"/>
    </font>
    <font>
      <b/>
      <sz val="10"/>
      <name val="Arial"/>
      <color rgb="FF0000FF"/>
      <u val="single"/>
      <charset val="204"/>
      <family val="2"/>
    </font>
    <font>
      <b/>
      <sz val="12"/>
      <name val="Arial"/>
      <charset val="204"/>
      <family val="2"/>
    </font>
    <font>
      <b/>
      <sz val="8"/>
      <name val="Arial"/>
      <charset val="204"/>
      <family val="2"/>
    </font>
    <font>
      <b/>
      <sz val="10"/>
      <name val="Arial"/>
      <charset val="204"/>
      <family val="2"/>
    </font>
    <font>
      <sz val="10"/>
      <name val="Arial Narrow"/>
      <charset val="204"/>
      <family val="2"/>
    </font>
    <font>
      <b/>
      <i/>
      <sz val="10"/>
      <name val="Arial"/>
      <family val="2"/>
    </font>
    <font>
      <b/>
      <sz val="10"/>
      <name val="Arial"/>
      <color rgb="FF333399"/>
      <charset val="204"/>
      <family val="2"/>
    </font>
    <font>
      <sz val="9"/>
      <name val="Arial"/>
      <color rgb="FF808080"/>
      <charset val="204"/>
      <family val="2"/>
    </font>
    <font>
      <sz val="9"/>
      <name val="Arial"/>
      <charset val="204"/>
      <family val="2"/>
    </font>
    <font>
      <i/>
      <sz val="10"/>
      <name val="Arial"/>
      <charset val="204"/>
      <family val="2"/>
    </font>
    <font>
      <b/>
      <sz val="12"/>
      <name val="Arial"/>
      <color rgb="FF333399"/>
      <charset val="204"/>
      <family val="2"/>
    </font>
    <font>
      <sz val="8"/>
      <name val="Arial"/>
      <color rgb="FF808080"/>
      <charset val="204"/>
      <family val="2"/>
    </font>
    <font>
      <sz val="8"/>
      <name val="Arial Narrow"/>
      <charset val="204"/>
      <family val="2"/>
    </font>
    <font>
      <b/>
      <sz val="8"/>
      <name val="Arial Cyr"/>
      <color rgb="FF000000"/>
      <charset val="204"/>
      <family val="2"/>
    </font>
    <font>
      <b/>
      <sz val="8"/>
      <name val="Arial Cyr"/>
      <charset val="204"/>
    </font>
    <font>
      <sz val="8"/>
      <name val="Arial Cyr"/>
      <color rgb="FF000000"/>
      <charset val="204"/>
    </font>
    <font>
      <sz val="10"/>
      <name val="Arial Cyr"/>
      <charset val="204"/>
      <family val="2"/>
    </font>
    <font>
      <sz val="10"/>
      <name val="Arial Cyr"/>
      <charset val="204"/>
    </font>
    <font>
      <b/>
      <sz val="16"/>
      <name val="Arial CYR"/>
      <charset val="204"/>
      <family val="2"/>
    </font>
    <font>
      <b/>
      <sz val="10"/>
      <name val="Calibri"/>
      <color rgb="FF000000"/>
      <charset val="204"/>
      <family val="2"/>
    </font>
    <font>
      <sz val="10"/>
      <name val="Calibri"/>
      <color rgb="FF000000"/>
      <charset val="204"/>
      <family val="2"/>
    </font>
    <font>
      <sz val="11"/>
      <name val="Calibri"/>
      <charset val="204"/>
      <family val="2"/>
    </font>
    <font>
      <sz val="18"/>
      <name val="Calibri Light"/>
      <color rgb="FF44546A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sz val="11"/>
      <name val="Calibri"/>
      <color rgb="FF006100"/>
      <charset val="204"/>
      <family val="2"/>
    </font>
    <font>
      <sz val="11"/>
      <name val="Calibri"/>
      <color rgb="FF9C0006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sz val="11"/>
      <name val="Calibri"/>
      <color rgb="FFFA7D00"/>
      <charset val="204"/>
      <family val="2"/>
    </font>
    <font>
      <b/>
      <sz val="11"/>
      <name val="Calibri"/>
      <color rgb="FFFFFFFF"/>
      <charset val="204"/>
      <family val="2"/>
    </font>
    <font>
      <sz val="11"/>
      <name val="Calibri"/>
      <color rgb="FFFF0000"/>
      <charset val="204"/>
      <family val="2"/>
    </font>
    <font>
      <i/>
      <sz val="11"/>
      <name val="Calibri"/>
      <color rgb="FF7F7F7F"/>
      <charset val="204"/>
      <family val="2"/>
    </font>
    <font>
      <b/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0"/>
      <name val="Arial"/>
      <charset val="204"/>
      <family val="2"/>
    </font>
    <font>
      <b/>
      <sz val="18"/>
      <name val="Arial"/>
      <charset val="204"/>
      <family val="2"/>
    </font>
    <font>
      <b/>
      <sz val="12"/>
      <name val="Arial"/>
      <charset val="204"/>
      <family val="2"/>
    </font>
    <font>
      <b/>
      <sz val="8"/>
      <name val="Arial"/>
      <charset val="204"/>
      <family val="2"/>
    </font>
    <font>
      <b/>
      <sz val="10"/>
      <name val="Arial"/>
      <charset val="204"/>
      <family val="2"/>
    </font>
    <font>
      <b/>
      <i/>
      <sz val="10"/>
      <name val="Arial"/>
      <family val="2"/>
    </font>
    <font>
      <b/>
      <sz val="10"/>
      <name val="Arial"/>
      <color rgb="FF323299"/>
      <charset val="204"/>
      <family val="2"/>
    </font>
    <font>
      <sz val="9"/>
      <name val="Arial"/>
      <charset val="204"/>
      <family val="2"/>
    </font>
    <font>
      <b/>
      <sz val="12"/>
      <name val="Arial"/>
      <color rgb="FF323299"/>
      <charset val="204"/>
      <family val="2"/>
    </font>
    <font>
      <sz val="8"/>
      <name val="Arial"/>
      <charset val="204"/>
      <family val="2"/>
    </font>
    <font>
      <sz val="8"/>
      <name val="Arial Narrow"/>
      <charset val="204"/>
      <family val="2"/>
    </font>
    <font>
      <b/>
      <sz val="16"/>
      <name val="Arial CYR"/>
      <charset val="204"/>
      <family val="2"/>
    </font>
    <font>
      <b/>
      <sz val="10"/>
      <name val="Calibri"/>
      <charset val="204"/>
      <family val="2"/>
    </font>
    <font>
      <sz val="10"/>
      <name val="Calibri"/>
      <charset val="204"/>
      <family val="2"/>
    </font>
  </fonts>
  <fills count="57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808080"/>
      </patternFill>
    </fill>
    <fill>
      <patternFill patternType="solid">
        <fgColor rgb="FF333333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6EFCE"/>
      </patternFill>
    </fill>
    <fill>
      <patternFill patternType="solid">
        <fgColor rgb="FFFFC6CD"/>
      </patternFill>
    </fill>
    <fill>
      <patternFill patternType="solid">
        <fgColor rgb="FFFFEA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EFECC"/>
      </patternFill>
    </fill>
    <fill>
      <patternFill patternType="solid">
        <fgColor rgb="FF5A9BD5"/>
      </patternFill>
    </fill>
    <fill>
      <patternFill patternType="solid">
        <fgColor rgb="FFDEEAF6"/>
      </patternFill>
    </fill>
    <fill>
      <patternFill patternType="solid">
        <fgColor rgb="FFBDD6EE"/>
      </patternFill>
    </fill>
    <fill>
      <patternFill patternType="solid">
        <fgColor rgb="FF9CC2E5"/>
      </patternFill>
    </fill>
    <fill>
      <patternFill patternType="solid">
        <fgColor rgb="FFEC7C31"/>
      </patternFill>
    </fill>
    <fill>
      <patternFill patternType="solid">
        <fgColor rgb="FFFBE4D5"/>
      </patternFill>
    </fill>
    <fill>
      <patternFill patternType="solid">
        <fgColor rgb="FFF7CAAC"/>
      </patternFill>
    </fill>
    <fill>
      <patternFill patternType="solid">
        <fgColor rgb="FFF4B083"/>
      </patternFill>
    </fill>
    <fill>
      <patternFill patternType="solid">
        <fgColor rgb="FFECECEC"/>
      </patternFill>
    </fill>
    <fill>
      <patternFill patternType="solid">
        <fgColor rgb="FFDADADA"/>
      </patternFill>
    </fill>
    <fill>
      <patternFill patternType="solid">
        <fgColor rgb="FFC8C8C8"/>
      </patternFill>
    </fill>
    <fill>
      <patternFill patternType="solid">
        <fgColor rgb="FFFFC000"/>
      </patternFill>
    </fill>
    <fill>
      <patternFill patternType="solid">
        <fgColor rgb="FFFFF2CB"/>
      </patternFill>
    </fill>
    <fill>
      <patternFill patternType="solid">
        <fgColor rgb="FFFEE598"/>
      </patternFill>
    </fill>
    <fill>
      <patternFill patternType="solid">
        <fgColor rgb="FFFFD965"/>
      </patternFill>
    </fill>
    <fill>
      <patternFill patternType="solid">
        <fgColor rgb="FF4371C4"/>
      </patternFill>
    </fill>
    <fill>
      <patternFill patternType="solid">
        <fgColor rgb="FFD9E2F3"/>
      </patternFill>
    </fill>
    <fill>
      <patternFill patternType="solid">
        <fgColor rgb="FFB4C6E7"/>
      </patternFill>
    </fill>
    <fill>
      <patternFill patternType="solid">
        <fgColor rgb="FF8EAADB"/>
      </patternFill>
    </fill>
    <fill>
      <patternFill patternType="solid">
        <fgColor rgb="FF6FAD46"/>
      </patternFill>
    </fill>
    <fill>
      <patternFill patternType="solid">
        <fgColor rgb="FFE2EFD9"/>
      </patternFill>
    </fill>
    <fill>
      <patternFill patternType="solid">
        <fgColor rgb="FFC5E0B3"/>
      </patternFill>
    </fill>
    <fill>
      <patternFill patternType="solid">
        <fgColor rgb="FFA8D08D"/>
      </patternFill>
    </fill>
    <fill>
      <patternFill patternType="solid">
        <fgColor rgb="FF3F3F3F"/>
      </patternFill>
    </fill>
    <fill>
      <patternFill patternType="solid">
        <fgColor rgb="FFFFFFFF"/>
      </patternFill>
    </fill>
    <fill>
      <patternFill patternType="solid">
        <fgColor rgb="FFD8D8D8"/>
      </patternFill>
    </fill>
    <fill>
      <patternFill patternType="solid">
        <fgColor rgb="FF7F7F7F"/>
      </patternFill>
    </fill>
  </fills>
  <borders count="65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double">
        <color rgb="FF000000"/>
      </left>
      <top style="thin">
        <color rgb="FF000000"/>
      </top>
    </border>
    <border>
      <right style="double">
        <color rgb="FF000000"/>
      </right>
    </border>
    <border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uble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hair">
        <color rgb="FF000000"/>
      </bottom>
    </border>
    <border>
      <right style="double">
        <color rgb="FF000000"/>
      </right>
      <top style="hair">
        <color rgb="FF000000"/>
      </top>
      <bottom style="hair">
        <color rgb="FF000000"/>
      </bottom>
    </border>
    <border>
      <right style="double">
        <color rgb="FF000000"/>
      </right>
      <top style="hair">
        <color rgb="FF000000"/>
      </top>
      <bottom style="thin">
        <color rgb="FF000000"/>
      </bottom>
    </border>
    <border>
      <right style="double">
        <color rgb="FF000000"/>
      </right>
      <bottom style="double">
        <color rgb="FF000000"/>
      </bottom>
    </border>
    <border>
      <right style="double">
        <color rgb="FF000000"/>
      </right>
      <top style="hair">
        <color rgb="FF000000"/>
      </top>
    </border>
    <border>
      <left style="double">
        <color rgb="FF000000"/>
      </left>
      <bottom style="double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/>
      <right/>
      <top/>
      <bottom style="double"/>
      <diagonal/>
    </border>
    <border diagonalDown="false" diagonalUp="false">
      <left/>
      <right/>
      <top style="thin"/>
      <bottom/>
      <diagonal/>
    </border>
    <border diagonalDown="false" diagonalUp="false">
      <left/>
      <right style="double"/>
      <top style="thin"/>
      <bottom/>
      <diagonal/>
    </border>
    <border diagonalDown="false" diagonalUp="false">
      <left style="double"/>
      <right style="double"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double"/>
      <right/>
      <top style="thin"/>
      <bottom/>
      <diagonal/>
    </border>
    <border diagonalDown="false" diagonalUp="false">
      <left/>
      <right/>
      <top/>
      <bottom style="thin"/>
      <diagonal/>
    </border>
    <border diagonalDown="false" diagonalUp="false">
      <left/>
      <right style="double"/>
      <top/>
      <bottom style="thin"/>
      <diagonal/>
    </border>
    <border diagonalDown="false" diagonalUp="false">
      <left style="double"/>
      <right style="double"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double"/>
      <right/>
      <top/>
      <bottom style="thin"/>
      <diagonal/>
    </border>
    <border diagonalDown="false" diagonalUp="false">
      <left style="double"/>
      <right/>
      <top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double"/>
      <top/>
      <bottom/>
      <diagonal/>
    </border>
    <border diagonalDown="false" diagonalUp="false">
      <left/>
      <right style="double"/>
      <top style="thin"/>
      <bottom style="hair"/>
      <diagonal/>
    </border>
    <border diagonalDown="false" diagonalUp="false">
      <left style="double"/>
      <right style="double"/>
      <top style="thin"/>
      <bottom style="thin"/>
      <diagonal/>
    </border>
    <border diagonalDown="false" diagonalUp="false">
      <left/>
      <right style="double"/>
      <top style="thin"/>
      <bottom style="thin"/>
      <diagonal/>
    </border>
    <border diagonalDown="false" diagonalUp="false">
      <left/>
      <right style="double"/>
      <top style="hair"/>
      <bottom style="thin"/>
      <diagonal/>
    </border>
    <border diagonalDown="false" diagonalUp="false">
      <left style="double"/>
      <right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317"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>
      <alignment/>
      <protection/>
    </xf>
    <xf numFmtId="0" applyNumberFormat="1" fontId="48" applyFont="1" fillId="2" applyFill="1" borderId="36" applyBorder="1" applyAlignment="1" applyProtection="1" xfId="0">
      <alignment/>
      <protection/>
    </xf>
    <xf numFmtId="0" applyNumberFormat="1" fontId="48" applyFont="1" fillId="31" applyFill="1" borderId="36" applyBorder="1" applyAlignment="1" applyProtection="1">
      <alignment/>
      <protection/>
    </xf>
    <xf numFmtId="0" applyNumberFormat="1" fontId="48" applyFont="1" fillId="35" applyFill="1" borderId="36" applyBorder="1" applyAlignment="1" applyProtection="1">
      <alignment/>
      <protection/>
    </xf>
    <xf numFmtId="0" applyNumberFormat="1" fontId="48" applyFont="1" fillId="38" applyFill="1" borderId="36" applyBorder="1" applyAlignment="1" applyProtection="1">
      <alignment/>
      <protection/>
    </xf>
    <xf numFmtId="0" applyNumberFormat="1" fontId="48" applyFont="1" fillId="42" applyFill="1" borderId="36" applyBorder="1" applyAlignment="1" applyProtection="1">
      <alignment/>
      <protection/>
    </xf>
    <xf numFmtId="0" applyNumberFormat="1" fontId="48" applyFont="1" fillId="46" applyFill="1" borderId="36" applyBorder="1" applyAlignment="1" applyProtection="1">
      <alignment/>
      <protection/>
    </xf>
    <xf numFmtId="0" applyNumberFormat="1" fontId="48" applyFont="1" fillId="50" applyFill="1" borderId="36" applyBorder="1" applyAlignment="1" applyProtection="1">
      <alignment/>
      <protection/>
    </xf>
    <xf numFmtId="0" applyNumberFormat="1" fontId="48" applyFont="1" fillId="32" applyFill="1" borderId="36" applyBorder="1" applyAlignment="1" applyProtection="1">
      <alignment/>
      <protection/>
    </xf>
    <xf numFmtId="0" applyNumberFormat="1" fontId="48" applyFont="1" fillId="36" applyFill="1" borderId="36" applyBorder="1" applyAlignment="1" applyProtection="1">
      <alignment/>
      <protection/>
    </xf>
    <xf numFmtId="0" applyNumberFormat="1" fontId="48" applyFont="1" fillId="39" applyFill="1" borderId="36" applyBorder="1" applyAlignment="1" applyProtection="1">
      <alignment/>
      <protection/>
    </xf>
    <xf numFmtId="0" applyNumberFormat="1" fontId="48" applyFont="1" fillId="43" applyFill="1" borderId="36" applyBorder="1" applyAlignment="1" applyProtection="1">
      <alignment/>
      <protection/>
    </xf>
    <xf numFmtId="0" applyNumberFormat="1" fontId="48" applyFont="1" fillId="47" applyFill="1" borderId="36" applyBorder="1" applyAlignment="1" applyProtection="1">
      <alignment/>
      <protection/>
    </xf>
    <xf numFmtId="0" applyNumberFormat="1" fontId="48" applyFont="1" fillId="51" applyFill="1" borderId="36" applyBorder="1" applyAlignment="1" applyProtection="1">
      <alignment/>
      <protection/>
    </xf>
    <xf numFmtId="0" applyNumberFormat="1" fontId="64" applyFont="1" fillId="33" applyFill="1" borderId="36" applyBorder="1" applyAlignment="1" applyProtection="1">
      <alignment/>
      <protection/>
    </xf>
    <xf numFmtId="0" applyNumberFormat="1" fontId="64" applyFont="1" fillId="37" applyFill="1" borderId="36" applyBorder="1" applyAlignment="1" applyProtection="1">
      <alignment/>
      <protection/>
    </xf>
    <xf numFmtId="0" applyNumberFormat="1" fontId="64" applyFont="1" fillId="40" applyFill="1" borderId="36" applyBorder="1" applyAlignment="1" applyProtection="1">
      <alignment/>
      <protection/>
    </xf>
    <xf numFmtId="0" applyNumberFormat="1" fontId="64" applyFont="1" fillId="44" applyFill="1" borderId="36" applyBorder="1" applyAlignment="1" applyProtection="1">
      <alignment/>
      <protection/>
    </xf>
    <xf numFmtId="0" applyNumberFormat="1" fontId="64" applyFont="1" fillId="48" applyFill="1" borderId="36" applyBorder="1" applyAlignment="1" applyProtection="1">
      <alignment/>
      <protection/>
    </xf>
    <xf numFmtId="0" applyNumberFormat="1" fontId="64" applyFont="1" fillId="52" applyFill="1" borderId="36" applyBorder="1" applyAlignment="1" applyProtection="1">
      <alignment/>
      <protection/>
    </xf>
    <xf numFmtId="0" applyNumberFormat="1" fontId="64" applyFont="1" fillId="30" applyFill="1" borderId="36" applyBorder="1" applyAlignment="1" applyProtection="1">
      <alignment/>
      <protection/>
    </xf>
    <xf numFmtId="0" applyNumberFormat="1" fontId="64" applyFont="1" fillId="34" applyFill="1" borderId="36" applyBorder="1" applyAlignment="1" applyProtection="1">
      <alignment/>
      <protection/>
    </xf>
    <xf numFmtId="0" applyNumberFormat="1" fontId="64" applyFont="1" fillId="28" applyFill="1" borderId="36" applyBorder="1" applyAlignment="1" applyProtection="1">
      <alignment/>
      <protection/>
    </xf>
    <xf numFmtId="0" applyNumberFormat="1" fontId="64" applyFont="1" fillId="41" applyFill="1" borderId="36" applyBorder="1" applyAlignment="1" applyProtection="1">
      <alignment/>
      <protection/>
    </xf>
    <xf numFmtId="0" applyNumberFormat="1" fontId="64" applyFont="1" fillId="45" applyFill="1" borderId="36" applyBorder="1" applyAlignment="1" applyProtection="1">
      <alignment/>
      <protection/>
    </xf>
    <xf numFmtId="0" applyNumberFormat="1" fontId="64" applyFont="1" fillId="49" applyFill="1" borderId="36" applyBorder="1" applyAlignment="1" applyProtection="1">
      <alignment/>
      <protection/>
    </xf>
    <xf numFmtId="0" applyNumberFormat="1" fontId="56" applyFont="1" fillId="26" applyFill="1" borderId="40" applyBorder="1" applyAlignment="1" applyProtection="1">
      <alignment/>
      <protection/>
    </xf>
    <xf numFmtId="0" applyNumberFormat="1" fontId="57" applyFont="1" fillId="27" applyFill="1" borderId="41" applyBorder="1" applyAlignment="1" applyProtection="1">
      <alignment/>
      <protection/>
    </xf>
    <xf numFmtId="0" applyNumberFormat="1" fontId="58" applyFont="1" fillId="27" applyFill="1" borderId="40" applyBorder="1" applyAlignment="1" applyProtection="1">
      <alignment/>
      <protection/>
    </xf>
    <xf numFmtId="0" applyNumberFormat="1" fontId="26" applyFont="1" fillId="2" applyFill="1" borderId="0" applyBorder="1" applyAlignment="1" applyProtection="1">
      <alignment vertical="top"/>
      <protection locked="0"/>
    </xf>
    <xf numFmtId="44" applyNumberFormat="1" fontId="48" applyFont="1" fillId="2" applyFill="1" borderId="36" applyBorder="1" applyAlignment="1" applyProtection="1">
      <alignment/>
      <protection/>
    </xf>
    <xf numFmtId="42" applyNumberFormat="1" fontId="48" applyFont="1" fillId="2" applyFill="1" borderId="36" applyBorder="1" applyAlignment="1" applyProtection="1">
      <alignment/>
      <protection/>
    </xf>
    <xf numFmtId="0" applyNumberFormat="1" fontId="50" applyFont="1" fillId="2" applyFill="1" borderId="37" applyBorder="1" applyAlignment="1" applyProtection="1">
      <alignment/>
      <protection/>
    </xf>
    <xf numFmtId="0" applyNumberFormat="1" fontId="51" applyFont="1" fillId="2" applyFill="1" borderId="38" applyBorder="1" applyAlignment="1" applyProtection="1">
      <alignment/>
      <protection/>
    </xf>
    <xf numFmtId="0" applyNumberFormat="1" fontId="52" applyFont="1" fillId="2" applyFill="1" borderId="39" applyBorder="1" applyAlignment="1" applyProtection="1">
      <alignment/>
      <protection/>
    </xf>
    <xf numFmtId="0" applyNumberFormat="1" fontId="52" applyFont="1" fillId="2" applyFill="1" borderId="36" applyBorder="1" applyAlignment="1" applyProtection="1">
      <alignment/>
      <protection/>
    </xf>
    <xf numFmtId="0" applyNumberFormat="1" fontId="63" applyFont="1" fillId="2" applyFill="1" borderId="45" applyBorder="1" applyAlignment="1" applyProtection="1">
      <alignment/>
      <protection/>
    </xf>
    <xf numFmtId="0" applyNumberFormat="1" fontId="60" applyFont="1" fillId="28" applyFill="1" borderId="43" applyBorder="1" applyAlignment="1" applyProtection="1">
      <alignment/>
      <protection/>
    </xf>
    <xf numFmtId="0" applyNumberFormat="1" fontId="49" applyFont="1" fillId="2" applyFill="1" borderId="36" applyBorder="1" applyAlignment="1" applyProtection="1">
      <alignment/>
      <protection/>
    </xf>
    <xf numFmtId="0" applyNumberFormat="1" fontId="55" applyFont="1" fillId="25" applyFill="1" borderId="36" applyBorder="1" applyAlignment="1" applyProtection="1">
      <alignment/>
      <protection/>
    </xf>
    <xf numFmtId="0" applyNumberFormat="1" fontId="21" applyFont="1" fillId="2" applyFill="1" borderId="0" applyBorder="1" applyAlignment="1" applyProtection="1">
      <alignment/>
      <protection/>
    </xf>
    <xf numFmtId="0" applyNumberFormat="1" fontId="21" applyFont="1" fillId="2" applyFill="1" borderId="0" applyBorder="1" applyAlignment="1" applyProtection="1">
      <alignment/>
      <protection/>
    </xf>
    <xf numFmtId="0" applyNumberFormat="1" fontId="44" applyFont="1" fillId="2" applyFill="1" borderId="0" applyBorder="1" applyAlignment="1" applyProtection="1">
      <alignment/>
      <protection/>
    </xf>
    <xf numFmtId="0" applyNumberFormat="1" fontId="54" applyFont="1" fillId="24" applyFill="1" borderId="36" applyBorder="1" applyAlignment="1" applyProtection="1">
      <alignment/>
      <protection/>
    </xf>
    <xf numFmtId="0" applyNumberFormat="1" fontId="62" applyFont="1" fillId="2" applyFill="1" borderId="36" applyBorder="1" applyAlignment="1" applyProtection="1">
      <alignment/>
      <protection/>
    </xf>
    <xf numFmtId="0" applyNumberFormat="1" fontId="48" applyFont="1" fillId="29" applyFill="1" borderId="44" applyBorder="1" applyAlignment="1" applyProtection="1">
      <alignment/>
      <protection/>
    </xf>
    <xf numFmtId="9" applyNumberFormat="1" fontId="48" applyFont="1" fillId="2" applyFill="1" borderId="36" applyBorder="1" applyAlignment="1" applyProtection="1">
      <alignment/>
      <protection/>
    </xf>
    <xf numFmtId="0" applyNumberFormat="1" fontId="59" applyFont="1" fillId="2" applyFill="1" borderId="42" applyBorder="1" applyAlignment="1" applyProtection="1">
      <alignment/>
      <protection/>
    </xf>
    <xf numFmtId="0" applyNumberFormat="1" fontId="61" applyFont="1" fillId="2" applyFill="1" borderId="36" applyBorder="1" applyAlignment="1" applyProtection="1">
      <alignment/>
      <protection/>
    </xf>
    <xf numFmtId="43" applyNumberFormat="1" fontId="48" applyFont="1" fillId="2" applyFill="1" borderId="36" applyBorder="1" applyAlignment="1" applyProtection="1">
      <alignment/>
      <protection/>
    </xf>
    <xf numFmtId="41" applyNumberFormat="1" fontId="48" applyFont="1" fillId="2" applyFill="1" borderId="36" applyBorder="1" applyAlignment="1" applyProtection="1">
      <alignment/>
      <protection/>
    </xf>
    <xf numFmtId="0" applyNumberFormat="1" fontId="53" applyFont="1" fillId="23" applyFill="1" borderId="36" applyBorder="1" applyAlignment="1" applyProtection="1">
      <alignment/>
      <protection/>
    </xf>
    <xf numFmtId="0" applyNumberFormat="1" fontId="21" applyFont="1" fillId="19" applyFill="1" borderId="0" applyBorder="1" applyAlignment="1" applyProtection="1" xfId="0">
      <alignment vertical="center"/>
      <protection/>
    </xf>
    <xf numFmtId="0" applyNumberFormat="1" fontId="22" applyFont="1" fillId="19" applyFill="1" borderId="0" applyBorder="1" applyAlignment="1" applyProtection="1" xfId="0">
      <alignment/>
      <protection/>
    </xf>
    <xf numFmtId="0" applyNumberFormat="1" fontId="21" applyFont="1" fillId="19" applyFill="1" borderId="0" applyBorder="1" applyAlignment="1" applyProtection="1" xfId="0">
      <alignment vertical="center" horizontal="center"/>
      <protection/>
    </xf>
    <xf numFmtId="2" applyNumberFormat="1" fontId="21" applyFont="1" fillId="19" applyFill="1" borderId="0" applyBorder="1" applyAlignment="1" applyProtection="1" xfId="0">
      <alignment indent="1" vertical="center" horizontal="left"/>
      <protection/>
    </xf>
    <xf numFmtId="0" applyNumberFormat="1" fontId="21" applyFont="1" fillId="19" applyFill="1" borderId="0" applyBorder="1" applyAlignment="1" applyProtection="1" xfId="0">
      <alignment/>
      <protection/>
    </xf>
    <xf numFmtId="0" applyNumberFormat="1" fontId="23" applyFont="1" fillId="19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4" applyFont="1" fillId="19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22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vertical="center" horizontal="center"/>
      <protection/>
    </xf>
    <xf numFmtId="2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22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vertical="center" horizontal="center"/>
      <protection/>
    </xf>
    <xf numFmtId="2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65" applyFont="1" fillId="53" applyFill="1" borderId="36" applyBorder="1" applyAlignment="1" applyProtection="1" xfId="0">
      <alignment/>
      <protection/>
    </xf>
    <xf numFmtId="0" applyNumberFormat="1" fontId="66" applyFont="1" fillId="54" applyFill="1" borderId="36" applyBorder="1" applyAlignment="1" applyProtection="1" xfId="0">
      <alignment wrapText="1" vertical="center" horizontal="center"/>
      <protection/>
    </xf>
    <xf numFmtId="0" applyNumberFormat="1" fontId="66" applyFont="1" fillId="54" applyFill="1" borderId="36" applyBorder="1" applyAlignment="1" applyProtection="1" xfId="0">
      <alignment vertical="center" horizontal="center"/>
      <protection/>
    </xf>
    <xf numFmtId="0" applyNumberFormat="1" fontId="66" applyFont="1" fillId="54" applyFill="1" borderId="36" applyBorder="1" applyAlignment="1" applyProtection="1" xfId="0">
      <alignment vertical="center" horizontal="center"/>
      <protection/>
    </xf>
    <xf numFmtId="0" applyNumberFormat="1" fontId="27" applyFont="1" fillId="54" applyFill="1" borderId="36" applyBorder="1" applyAlignment="1" applyProtection="1" xfId="0">
      <alignment vertical="center" horizontal="left"/>
      <protection/>
    </xf>
    <xf numFmtId="0" applyNumberFormat="1" fontId="26" applyFont="1" fillId="54" applyFill="1" borderId="36" applyBorder="1" applyAlignment="1" applyProtection="1" xfId="0">
      <alignment vertical="center" horizontal="left"/>
      <protection/>
    </xf>
    <xf numFmtId="0" applyNumberFormat="1" fontId="67" applyFont="1" fillId="54" applyFill="1" borderId="36" applyBorder="1" applyAlignment="1" applyProtection="1" xfId="0">
      <alignment vertical="center" horizontal="right"/>
      <protection/>
    </xf>
    <xf numFmtId="14" applyNumberFormat="1" fontId="68" applyFont="1" fillId="54" applyFill="1" borderId="46" applyBorder="1" applyAlignment="1" applyProtection="1" xfId="0">
      <alignment/>
      <protection/>
    </xf>
    <xf numFmtId="14" applyNumberFormat="1" fontId="69" applyFont="1" fillId="54" applyFill="1" borderId="46" applyBorder="1" applyAlignment="1" applyProtection="1" xfId="0">
      <alignment horizontal="left"/>
      <protection/>
    </xf>
    <xf numFmtId="0" applyNumberFormat="1" fontId="69" applyFont="1" fillId="54" applyFill="1" borderId="46" applyBorder="1" applyAlignment="1" applyProtection="1" xfId="0">
      <alignment horizontal="right"/>
      <protection/>
    </xf>
    <xf numFmtId="0" applyNumberFormat="1" fontId="21" applyFont="1" fillId="2" applyFill="1" borderId="11" applyBorder="1" applyAlignment="1" applyProtection="1" xfId="0">
      <alignment/>
      <protection/>
    </xf>
    <xf numFmtId="0" applyNumberFormat="1" fontId="31" applyFont="1" fillId="2" applyFill="1" borderId="12" applyBorder="1" applyAlignment="1" applyProtection="1" xfId="0">
      <alignment/>
      <protection/>
    </xf>
    <xf numFmtId="0" applyNumberFormat="1" fontId="21" applyFont="1" fillId="2" applyFill="1" borderId="12" applyBorder="1" applyAlignment="1" applyProtection="1" xfId="0">
      <alignment vertical="center" horizontal="center"/>
      <protection/>
    </xf>
    <xf numFmtId="2" applyNumberFormat="1" fontId="21" applyFont="1" fillId="2" applyFill="1" borderId="12" applyBorder="1" applyAlignment="1" applyProtection="1" xfId="0">
      <alignment indent="1" vertical="center" horizontal="left"/>
      <protection/>
    </xf>
    <xf numFmtId="0" applyNumberFormat="1" fontId="21" applyFont="1" fillId="2" applyFill="1" borderId="13" applyBorder="1" applyAlignment="1" applyProtection="1" xfId="0">
      <alignment/>
      <protection/>
    </xf>
    <xf numFmtId="0" applyNumberFormat="1" fontId="32" applyFont="1" fillId="2" applyFill="1" borderId="0" applyBorder="1" applyAlignment="1" applyProtection="1" xfId="0">
      <alignment wrapText="1" vertical="center" horizontal="center"/>
      <protection/>
    </xf>
    <xf numFmtId="0" applyNumberFormat="1" fontId="32" applyFont="1" fillId="2" applyFill="1" borderId="14" applyBorder="1" applyAlignment="1" applyProtection="1" xfId="0">
      <alignment wrapText="1" vertical="center" horizontal="center"/>
      <protection/>
    </xf>
    <xf numFmtId="0" applyNumberFormat="1" fontId="69" applyFont="1" fillId="55" applyFill="1" borderId="47" applyBorder="1" applyAlignment="1" applyProtection="1" xfId="0">
      <alignment wrapText="1" vertical="center" horizontal="center"/>
      <protection/>
    </xf>
    <xf numFmtId="0" applyNumberFormat="1" fontId="69" applyFont="1" fillId="55" applyFill="1" borderId="48" applyBorder="1" applyAlignment="1" applyProtection="1" xfId="0">
      <alignment wrapText="1" vertical="center" horizontal="center"/>
      <protection/>
    </xf>
    <xf numFmtId="0" applyNumberFormat="1" fontId="69" applyFont="1" fillId="55" applyFill="1" borderId="49" applyBorder="1" applyAlignment="1" applyProtection="1" xfId="0">
      <alignment wrapText="1" vertical="center" horizontal="center"/>
      <protection/>
    </xf>
    <xf numFmtId="0" applyNumberFormat="1" fontId="69" applyFont="1" fillId="55" applyFill="1" borderId="50" applyBorder="1" applyAlignment="1" applyProtection="1" xfId="0">
      <alignment wrapText="1" vertical="center" horizontal="center"/>
      <protection/>
    </xf>
    <xf numFmtId="2" applyNumberFormat="1" fontId="69" applyFont="1" fillId="55" applyFill="1" borderId="51" applyBorder="1" applyAlignment="1" applyProtection="1" xfId="0">
      <alignment wrapText="1" vertical="center" horizontal="center"/>
      <protection/>
    </xf>
    <xf numFmtId="0" applyNumberFormat="1" fontId="32" applyFont="1" fillId="2" applyFill="1" borderId="20" applyBorder="1" applyAlignment="1" applyProtection="1" xfId="0">
      <alignment wrapText="1" vertical="center" horizontal="center"/>
      <protection/>
    </xf>
    <xf numFmtId="0" applyNumberFormat="1" fontId="69" applyFont="1" fillId="55" applyFill="1" borderId="52" applyBorder="1" applyAlignment="1" applyProtection="1" xfId="0">
      <alignment wrapText="1" vertical="center" horizontal="center"/>
      <protection/>
    </xf>
    <xf numFmtId="0" applyNumberFormat="1" fontId="69" applyFont="1" fillId="55" applyFill="1" borderId="53" applyBorder="1" applyAlignment="1" applyProtection="1" xfId="0">
      <alignment wrapText="1" vertical="center" horizontal="center"/>
      <protection/>
    </xf>
    <xf numFmtId="0" applyNumberFormat="1" fontId="69" applyFont="1" fillId="55" applyFill="1" borderId="54" applyBorder="1" applyAlignment="1" applyProtection="1" xfId="0">
      <alignment wrapText="1" vertical="center" horizontal="center"/>
      <protection/>
    </xf>
    <xf numFmtId="0" applyNumberFormat="1" fontId="69" applyFont="1" fillId="55" applyFill="1" borderId="55" applyBorder="1" applyAlignment="1" applyProtection="1" xfId="0">
      <alignment wrapText="1" vertical="center" horizontal="center"/>
      <protection/>
    </xf>
    <xf numFmtId="2" applyNumberFormat="1" fontId="69" applyFont="1" fillId="55" applyFill="1" borderId="56" applyBorder="1" applyAlignment="1" applyProtection="1" xfId="0">
      <alignment wrapText="1" vertical="center" horizontal="center"/>
      <protection/>
    </xf>
    <xf numFmtId="0" applyNumberFormat="1" fontId="70" applyFont="1" fillId="54" applyFill="1" borderId="57" applyBorder="1" applyAlignment="1" applyProtection="1" xfId="0">
      <alignment wrapText="1" vertical="center" horizontal="center"/>
      <protection/>
    </xf>
    <xf numFmtId="0" applyNumberFormat="1" fontId="71" applyFont="1" fillId="54" applyFill="1" borderId="58" applyBorder="1" applyAlignment="1" applyProtection="1" xfId="0">
      <alignment wrapText="1" indent="2" vertical="center" horizontal="left"/>
      <protection/>
    </xf>
    <xf numFmtId="0" applyNumberFormat="1" fontId="70" applyFont="1" fillId="54" applyFill="1" borderId="59" applyBorder="1" applyAlignment="1" applyProtection="1" xfId="0">
      <alignment wrapText="1" vertical="center" horizontal="center"/>
      <protection/>
    </xf>
    <xf numFmtId="0" applyNumberFormat="1" fontId="70" applyFont="1" fillId="54" applyFill="1" borderId="36" applyBorder="1" applyAlignment="1" applyProtection="1" xfId="0">
      <alignment wrapText="1" vertical="center" horizontal="center"/>
      <protection/>
    </xf>
    <xf numFmtId="0" applyNumberFormat="1" fontId="65" applyFont="1" fillId="54" applyFill="1" borderId="36" applyBorder="1" applyAlignment="1" applyProtection="1" xfId="0">
      <alignment/>
      <protection/>
    </xf>
    <xf numFmtId="0" applyNumberFormat="1" fontId="21" applyFont="1" fillId="2" applyFill="1" borderId="26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16" applyBorder="1" applyAlignment="1" applyProtection="1" xfId="0">
      <alignment wrapText="1" vertical="center" horizontal="right"/>
      <protection/>
    </xf>
    <xf numFmtId="0" applyNumberFormat="1" fontId="21" applyFont="1" fillId="2" applyFill="1" borderId="27" applyBorder="1" applyAlignment="1" applyProtection="1" xfId="0">
      <alignment wrapText="1" vertical="center" horizontal="center"/>
      <protection/>
    </xf>
    <xf numFmtId="0" applyNumberFormat="1" fontId="21" applyFont="1" fillId="2" applyFill="1" borderId="27" applyBorder="1" applyAlignment="1" applyProtection="1" xfId="0">
      <alignment wrapText="1" vertical="center" horizontal="center"/>
      <protection/>
    </xf>
    <xf numFmtId="164" applyNumberFormat="1" fontId="21" applyFont="1" fillId="2" applyFill="1" borderId="26" applyBorder="1" applyAlignment="1" applyProtection="1" xfId="0">
      <alignment wrapText="1" vertical="center" horizontal="center"/>
      <protection/>
    </xf>
    <xf numFmtId="0" applyNumberFormat="1" fontId="34" applyFont="1" fillId="19" applyFill="1" borderId="0" applyBorder="1" applyAlignment="1" applyProtection="1" xfId="0">
      <alignment indent="1" vertical="center" horizontal="left"/>
      <protection/>
    </xf>
    <xf numFmtId="0" applyNumberFormat="1" fontId="35" applyFont="1" fillId="2" applyFill="1" borderId="14" applyBorder="1" applyAlignment="1" applyProtection="1" xfId="0">
      <alignment indent="1" vertical="center" horizontal="left"/>
      <protection/>
    </xf>
    <xf numFmtId="0" applyNumberFormat="1" fontId="65" applyFont="1" fillId="54" applyFill="1" borderId="47" applyBorder="1" applyAlignment="1" applyProtection="1" xfId="0">
      <alignment wrapText="1" indent="1" vertical="center" horizontal="left"/>
      <protection/>
    </xf>
    <xf numFmtId="0" applyNumberFormat="1" fontId="65" applyFont="1" fillId="54" applyFill="1" borderId="48" applyBorder="1" applyAlignment="1" applyProtection="1" xfId="0">
      <alignment wrapText="1" vertical="center" horizontal="right"/>
      <protection/>
    </xf>
    <xf numFmtId="0" applyNumberFormat="1" fontId="65" applyFont="1" fillId="54" applyFill="1" borderId="49" applyBorder="1" applyAlignment="1" applyProtection="1" xfId="0">
      <alignment wrapText="1" vertical="center" horizontal="center"/>
      <protection/>
    </xf>
    <xf numFmtId="0" applyNumberFormat="1" fontId="65" applyFont="1" fillId="54" applyFill="1" borderId="49" applyBorder="1" applyAlignment="1" applyProtection="1" xfId="0">
      <alignment wrapText="1" vertical="center" horizontal="center"/>
      <protection/>
    </xf>
    <xf numFmtId="164" applyNumberFormat="1" fontId="65" applyFont="1" fillId="54" applyFill="1" borderId="58" applyBorder="1" applyAlignment="1" applyProtection="1" xfId="0">
      <alignment wrapText="1" vertical="center" horizontal="center"/>
      <protection/>
    </xf>
    <xf numFmtId="0" applyNumberFormat="1" fontId="35" applyFont="1" fillId="2" applyFill="1" borderId="20" applyBorder="1" applyAlignment="1" applyProtection="1" xfId="0">
      <alignment indent="1" vertical="center" horizontal="left"/>
      <protection/>
    </xf>
    <xf numFmtId="0" applyNumberFormat="1" fontId="35" applyFont="1" fillId="2" applyFill="1" borderId="0" applyBorder="1" applyAlignment="1" applyProtection="1" xfId="0">
      <alignment indent="1" vertical="center" horizontal="left"/>
      <protection/>
    </xf>
    <xf numFmtId="0" applyNumberFormat="1" fontId="72" applyFont="1" fillId="53" applyFill="1" borderId="36" applyBorder="1" applyAlignment="1" applyProtection="1" xfId="0">
      <alignment indent="1" vertical="center" horizontal="left"/>
      <protection/>
    </xf>
    <xf numFmtId="0" applyNumberFormat="1" fontId="35" applyFont="1" fillId="19" applyFill="1" borderId="0" applyBorder="1" applyAlignment="1" applyProtection="1" xfId="0">
      <alignment indent="1" vertical="center" horizontal="left"/>
      <protection/>
    </xf>
    <xf numFmtId="0" applyNumberFormat="1" fontId="35" applyFont="1" fillId="2" applyFill="1" borderId="14" applyBorder="1" applyAlignment="1" applyProtection="1" xfId="0">
      <alignment indent="1" vertical="center" horizontal="left"/>
      <protection/>
    </xf>
    <xf numFmtId="0" applyNumberFormat="1" fontId="65" applyFont="1" fillId="54" applyFill="1" borderId="47" applyBorder="1" applyAlignment="1" applyProtection="1" xfId="0">
      <alignment wrapText="1" vertical="center" horizontal="left"/>
      <protection/>
    </xf>
    <xf numFmtId="0" applyNumberFormat="1" fontId="21" applyFont="1" fillId="2" applyFill="1" borderId="28" applyBorder="1" applyAlignment="1" applyProtection="1" xfId="0">
      <alignment wrapText="1" vertical="center" horizontal="right"/>
      <protection/>
    </xf>
    <xf numFmtId="0" applyNumberFormat="1" fontId="21" applyFont="1" fillId="2" applyFill="1" borderId="17" applyBorder="1" applyAlignment="1" applyProtection="1" xfId="0">
      <alignment wrapText="1" vertical="center" horizontal="center"/>
      <protection/>
    </xf>
    <xf numFmtId="0" applyNumberFormat="1" fontId="21" applyFont="1" fillId="2" applyFill="1" borderId="17" applyBorder="1" applyAlignment="1" applyProtection="1" xfId="0">
      <alignment wrapText="1" vertical="center" horizontal="center"/>
      <protection/>
    </xf>
    <xf numFmtId="0" applyNumberFormat="1" fontId="35" applyFont="1" fillId="2" applyFill="1" borderId="20" applyBorder="1" applyAlignment="1" applyProtection="1" xfId="0">
      <alignment indent="1" vertical="center" horizontal="left"/>
      <protection/>
    </xf>
    <xf numFmtId="0" applyNumberFormat="1" fontId="35" applyFont="1" fillId="2" applyFill="1" borderId="0" applyBorder="1" applyAlignment="1" applyProtection="1" xfId="0">
      <alignment indent="1" vertical="center" horizontal="left"/>
      <protection/>
    </xf>
    <xf numFmtId="0" applyNumberFormat="1" fontId="65" applyFont="1" fillId="54" applyFill="1" borderId="52" applyBorder="1" applyAlignment="1" applyProtection="1" xfId="0">
      <alignment wrapText="1" vertical="center" horizontal="left"/>
      <protection/>
    </xf>
    <xf numFmtId="0" applyNumberFormat="1" fontId="21" applyFont="1" fillId="2" applyFill="1" borderId="22" applyBorder="1" applyAlignment="1" applyProtection="1" xfId="0">
      <alignment wrapText="1" vertical="center" horizontal="right"/>
      <protection/>
    </xf>
    <xf numFmtId="0" applyNumberFormat="1" fontId="32" applyFont="1" fillId="2" applyFill="1" borderId="14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15" applyBorder="1" applyAlignment="1" applyProtection="1" xfId="0">
      <alignment wrapText="1" vertical="center" horizontal="left"/>
      <protection/>
    </xf>
    <xf numFmtId="0" applyNumberFormat="1" fontId="32" applyFont="1" fillId="2" applyFill="1" borderId="20" applyBorder="1" applyAlignment="1" applyProtection="1" xfId="0">
      <alignment wrapText="1" indent="1" vertical="center" horizontal="left"/>
      <protection/>
    </xf>
    <xf numFmtId="0" applyNumberFormat="1" fontId="32" applyFont="1" fillId="2" applyFill="1" borderId="0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0" applyBorder="1" applyAlignment="1" applyProtection="1" xfId="0">
      <alignment indent="1" horizontal="left"/>
      <protection/>
    </xf>
    <xf numFmtId="0" applyNumberFormat="1" fontId="24" applyFont="1" fillId="19" applyFill="1" borderId="0" applyBorder="1" applyAlignment="1" applyProtection="1" xfId="0">
      <alignment indent="1" horizontal="left"/>
      <protection/>
    </xf>
    <xf numFmtId="0" applyNumberFormat="1" fontId="32" applyFont="1" fillId="2" applyFill="1" borderId="14" applyBorder="1" applyAlignment="1" applyProtection="1" xfId="0">
      <alignment wrapText="1" indent="1" vertical="center" horizontal="left"/>
      <protection/>
    </xf>
    <xf numFmtId="0" applyNumberFormat="1" fontId="65" applyFont="1" fillId="54" applyFill="1" borderId="47" applyBorder="1" applyAlignment="1" applyProtection="1" xfId="0">
      <alignment wrapText="1" vertical="center"/>
      <protection/>
    </xf>
    <xf numFmtId="0" applyNumberFormat="1" fontId="65" applyFont="1" fillId="54" applyFill="1" borderId="60" applyBorder="1" applyAlignment="1" applyProtection="1" xfId="0">
      <alignment wrapText="1" vertical="center" horizontal="right"/>
      <protection/>
    </xf>
    <xf numFmtId="0" applyNumberFormat="1" fontId="65" applyFont="1" fillId="54" applyFill="1" borderId="61" applyBorder="1" applyAlignment="1" applyProtection="1" xfId="0">
      <alignment wrapText="1" vertical="center" horizontal="center"/>
      <protection/>
    </xf>
    <xf numFmtId="0" applyNumberFormat="1" fontId="32" applyFont="1" fillId="2" applyFill="1" borderId="20" applyBorder="1" applyAlignment="1" applyProtection="1" xfId="0">
      <alignment wrapText="1" indent="1" vertical="center" horizontal="left"/>
      <protection/>
    </xf>
    <xf numFmtId="0" applyNumberFormat="1" fontId="32" applyFont="1" fillId="2" applyFill="1" borderId="0" applyBorder="1" applyAlignment="1" applyProtection="1" xfId="0">
      <alignment wrapText="1" indent="1" vertical="center" horizontal="left"/>
      <protection/>
    </xf>
    <xf numFmtId="0" applyNumberFormat="1" fontId="65" applyFont="1" fillId="53" applyFill="1" borderId="36" applyBorder="1" applyAlignment="1" applyProtection="1" xfId="0">
      <alignment indent="1" horizontal="left"/>
      <protection/>
    </xf>
    <xf numFmtId="0" applyNumberFormat="1" fontId="21" applyFont="1" fillId="19" applyFill="1" borderId="0" applyBorder="1" applyAlignment="1" applyProtection="1" xfId="0">
      <alignment indent="1" horizontal="left"/>
      <protection/>
    </xf>
    <xf numFmtId="0" applyNumberFormat="1" fontId="21" applyFont="1" fillId="2" applyFill="1" borderId="0" applyBorder="1" applyAlignment="1" applyProtection="1" xfId="0">
      <alignment indent="1" horizontal="left"/>
      <protection/>
    </xf>
    <xf numFmtId="0" applyNumberFormat="1" fontId="65" applyFont="1" fillId="54" applyFill="1" borderId="52" applyBorder="1" applyAlignment="1" applyProtection="1" xfId="0">
      <alignment wrapText="1" indent="1" vertical="center" horizontal="left"/>
      <protection/>
    </xf>
    <xf numFmtId="0" applyNumberFormat="1" fontId="65" applyFont="1" fillId="54" applyFill="1" borderId="36" applyBorder="1" applyAlignment="1" applyProtection="1" xfId="0">
      <alignment wrapText="1" vertical="center"/>
      <protection/>
    </xf>
    <xf numFmtId="0" applyNumberFormat="1" fontId="65" applyFont="1" fillId="54" applyFill="1" borderId="59" applyBorder="1" applyAlignment="1" applyProtection="1" xfId="0">
      <alignment wrapText="1" vertical="center" horizontal="right"/>
      <protection/>
    </xf>
    <xf numFmtId="0" applyNumberFormat="1" fontId="21" applyFont="1" fillId="2" applyFill="1" borderId="29" applyBorder="1" applyAlignment="1" applyProtection="1" xfId="0">
      <alignment wrapText="1" vertical="center" horizontal="right"/>
      <protection/>
    </xf>
    <xf numFmtId="0" applyNumberFormat="1" fontId="65" applyFont="1" fillId="54" applyFill="1" borderId="36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30" applyBorder="1" applyAlignment="1" applyProtection="1" xfId="0">
      <alignment wrapText="1" vertical="center" horizontal="right"/>
      <protection/>
    </xf>
    <xf numFmtId="0" applyNumberFormat="1" fontId="21" applyFont="1" fillId="2" applyFill="1" borderId="15" applyBorder="1" applyAlignment="1" applyProtection="1" xfId="0">
      <alignment wrapText="1" indent="1" vertical="center" horizontal="left"/>
      <protection/>
    </xf>
    <xf numFmtId="0" applyNumberFormat="1" fontId="71" applyFont="1" fillId="54" applyFill="1" borderId="58" applyBorder="1" applyAlignment="1" applyProtection="1" xfId="0">
      <alignment wrapText="1" indent="2" vertical="center" horizontal="left"/>
      <protection/>
    </xf>
    <xf numFmtId="0" applyNumberFormat="1" fontId="71" applyFont="1" fillId="54" applyFill="1" borderId="58" applyBorder="1" applyAlignment="1" applyProtection="1" xfId="0">
      <alignment wrapText="1" vertical="center"/>
      <protection/>
    </xf>
    <xf numFmtId="0" applyNumberFormat="1" fontId="71" applyFont="1" fillId="54" applyFill="1" borderId="58" applyBorder="1" applyAlignment="1" applyProtection="1" xfId="0">
      <alignment wrapText="1" indent="3" vertical="center" horizontal="left"/>
      <protection/>
    </xf>
    <xf numFmtId="0" applyNumberFormat="1" fontId="65" applyFont="1" fillId="54" applyFill="1" borderId="58" applyBorder="1" applyAlignment="1" applyProtection="1" xfId="0">
      <alignment wrapText="1" indent="1" vertical="center" horizontal="left"/>
      <protection/>
    </xf>
    <xf numFmtId="0" applyNumberFormat="1" fontId="65" applyFont="1" fillId="54" applyFill="1" borderId="62" applyBorder="1" applyAlignment="1" applyProtection="1" xfId="0">
      <alignment wrapText="1" vertical="center" horizontal="right"/>
      <protection/>
    </xf>
    <xf numFmtId="0" applyNumberFormat="1" fontId="65" applyFont="1" fillId="54" applyFill="1" borderId="61" applyBorder="1" applyAlignment="1" applyProtection="1" xfId="0">
      <alignment wrapText="1" vertical="center" horizontal="center"/>
      <protection/>
    </xf>
    <xf numFmtId="0" applyNumberFormat="1" fontId="65" applyFont="1" fillId="54" applyFill="1" borderId="36" applyBorder="1" applyAlignment="1" applyProtection="1" xfId="0">
      <alignment wrapText="1" vertical="center" horizontal="left"/>
      <protection/>
    </xf>
    <xf numFmtId="0" applyNumberFormat="1" fontId="65" applyFont="1" fillId="54" applyFill="1" borderId="53" applyBorder="1" applyAlignment="1" applyProtection="1" xfId="0">
      <alignment wrapText="1" vertical="center" horizontal="right"/>
      <protection/>
    </xf>
    <xf numFmtId="0" applyNumberFormat="1" fontId="65" applyFont="1" fillId="54" applyFill="1" borderId="52" applyBorder="1" applyAlignment="1" applyProtection="1" xfId="0">
      <alignment wrapText="1" vertical="center"/>
      <protection/>
    </xf>
    <xf numFmtId="0" applyNumberFormat="1" fontId="21" applyFont="1" fillId="2" applyFill="1" borderId="26" applyBorder="1" applyAlignment="1" applyProtection="1" xfId="0">
      <alignment wrapText="1" indent="1" vertical="center" horizontal="left"/>
      <protection/>
    </xf>
    <xf numFmtId="164" applyNumberFormat="1" fontId="21" applyFont="1" fillId="2" applyFill="1" borderId="19" applyBorder="1" applyAlignment="1" applyProtection="1" xfId="0">
      <alignment wrapText="1" vertical="center" horizontal="center"/>
      <protection/>
    </xf>
    <xf numFmtId="0" applyNumberFormat="1" fontId="21" applyFont="1" fillId="2" applyFill="1" borderId="21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16" applyBorder="1" applyAlignment="1" applyProtection="1" xfId="0">
      <alignment wrapText="1" vertical="center" horizontal="center"/>
      <protection/>
    </xf>
    <xf numFmtId="0" applyNumberFormat="1" fontId="21" applyFont="1" fillId="2" applyFill="1" borderId="17" applyBorder="1" applyAlignment="1" applyProtection="1" xfId="0">
      <alignment wrapText="1" vertical="center" horizontal="center"/>
      <protection/>
    </xf>
    <xf numFmtId="0" applyNumberFormat="1" fontId="21" applyFont="1" fillId="2" applyFill="1" borderId="17" applyBorder="1" applyAlignment="1" applyProtection="1" xfId="0">
      <alignment wrapText="1" vertical="center" horizontal="center"/>
      <protection/>
    </xf>
    <xf numFmtId="164" applyNumberFormat="1" fontId="21" applyFont="1" fillId="2" applyFill="1" borderId="19" applyBorder="1" applyAlignment="1" applyProtection="1" xfId="0">
      <alignment wrapText="1" vertical="center" horizontal="center"/>
      <protection/>
    </xf>
    <xf numFmtId="0" applyNumberFormat="1" fontId="21" applyFont="1" fillId="2" applyFill="1" borderId="0" applyBorder="1" applyAlignment="1" applyProtection="1" xfId="0">
      <alignment indent="1" horizontal="left"/>
      <protection/>
    </xf>
    <xf numFmtId="0" applyNumberFormat="1" fontId="21" applyFont="1" fillId="2" applyFill="1" borderId="21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22" applyBorder="1" applyAlignment="1" applyProtection="1" xfId="0">
      <alignment wrapText="1" vertical="center" horizontal="center"/>
      <protection/>
    </xf>
    <xf numFmtId="0" applyNumberFormat="1" fontId="21" applyFont="1" fillId="2" applyFill="1" borderId="23" applyBorder="1" applyAlignment="1" applyProtection="1" xfId="0">
      <alignment wrapText="1" vertical="center" horizontal="center"/>
      <protection/>
    </xf>
    <xf numFmtId="0" applyNumberFormat="1" fontId="21" applyFont="1" fillId="2" applyFill="1" borderId="23" applyBorder="1" applyAlignment="1" applyProtection="1" xfId="0">
      <alignment wrapText="1" vertical="center" horizontal="center"/>
      <protection/>
    </xf>
    <xf numFmtId="164" applyNumberFormat="1" fontId="21" applyFont="1" fillId="2" applyFill="1" borderId="25" applyBorder="1" applyAlignment="1" applyProtection="1" xfId="0">
      <alignment wrapText="1" vertical="center" horizontal="center"/>
      <protection/>
    </xf>
    <xf numFmtId="0" applyNumberFormat="1" fontId="65" applyFont="1" fillId="54" applyFill="1" borderId="63" applyBorder="1" applyAlignment="1" applyProtection="1" xfId="0">
      <alignment wrapText="1" vertical="center" horizontal="right"/>
      <protection/>
    </xf>
    <xf numFmtId="0" applyNumberFormat="1" fontId="70" applyFont="1" fillId="54" applyFill="1" borderId="57" applyBorder="1" applyAlignment="1" applyProtection="1" xfId="0">
      <alignment wrapText="1" indent="1" vertical="center" horizontal="left"/>
      <protection/>
    </xf>
    <xf numFmtId="0" applyNumberFormat="1" fontId="72" applyFont="1" fillId="54" applyFill="1" borderId="57" applyBorder="1" applyAlignment="1" applyProtection="1" xfId="0">
      <alignment indent="1" vertical="center" horizontal="left"/>
      <protection/>
    </xf>
    <xf numFmtId="0" applyNumberFormat="1" fontId="65" applyFont="1" fillId="54" applyFill="1" borderId="48" applyBorder="1" applyAlignment="1" applyProtection="1" xfId="0">
      <alignment wrapText="1" vertical="center" horizontal="right"/>
      <protection/>
    </xf>
    <xf numFmtId="0" applyNumberFormat="1" fontId="65" applyFont="1" fillId="54" applyFill="1" borderId="53" applyBorder="1" applyAlignment="1" applyProtection="1" xfId="0">
      <alignment wrapText="1" vertical="center" horizontal="right"/>
      <protection/>
    </xf>
    <xf numFmtId="0" applyNumberFormat="1" fontId="65" applyFont="1" fillId="54" applyFill="1" borderId="59" applyBorder="1" applyAlignment="1" applyProtection="1" xfId="0">
      <alignment wrapText="1" vertical="center" horizontal="right"/>
      <protection/>
    </xf>
    <xf numFmtId="0" applyNumberFormat="1" fontId="21" applyFont="1" fillId="2" applyFill="1" borderId="15" applyBorder="1" applyAlignment="1" applyProtection="1" xfId="0">
      <alignment wrapText="1" vertical="center" horizontal="center"/>
      <protection/>
    </xf>
    <xf numFmtId="0" applyNumberFormat="1" fontId="21" applyFont="1" fillId="2" applyFill="1" borderId="0" applyBorder="1" applyAlignment="1" applyProtection="1" xfId="0">
      <alignment wrapText="1" vertical="center"/>
      <protection/>
    </xf>
    <xf numFmtId="0" applyNumberFormat="1" fontId="21" applyFont="1" fillId="2" applyFill="1" borderId="31" applyBorder="1" applyAlignment="1" applyProtection="1" xfId="0">
      <alignment wrapText="1" vertical="center" horizontal="right"/>
      <protection/>
    </xf>
    <xf numFmtId="0" applyNumberFormat="1" fontId="21" applyFont="1" fillId="2" applyFill="1" borderId="21" applyBorder="1" applyAlignment="1" applyProtection="1" xfId="0">
      <alignment wrapText="1" vertical="center" horizontal="center"/>
      <protection/>
    </xf>
    <xf numFmtId="0" applyNumberFormat="1" fontId="21" applyFont="1" fillId="2" applyFill="1" borderId="20" applyBorder="1" applyAlignment="1" applyProtection="1" xfId="0">
      <alignment wrapText="1" vertical="center" horizontal="right"/>
      <protection/>
    </xf>
    <xf numFmtId="0" applyNumberFormat="1" fontId="35" applyFont="1" fillId="2" applyFill="1" borderId="32" applyBorder="1" applyAlignment="1" applyProtection="1" xfId="0">
      <alignment indent="1" vertical="center" horizontal="left"/>
      <protection/>
    </xf>
    <xf numFmtId="0" applyNumberFormat="1" fontId="21" applyFont="1" fillId="2" applyFill="1" borderId="0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0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21" applyBorder="1" applyAlignment="1" applyProtection="1" xfId="0">
      <alignment wrapText="1" vertical="center" horizontal="right"/>
      <protection/>
    </xf>
    <xf numFmtId="0" applyNumberFormat="1" fontId="21" applyFont="1" fillId="2" applyFill="1" borderId="16" applyBorder="1" applyAlignment="1" applyProtection="1" xfId="0">
      <alignment wrapText="1" vertical="center" horizontal="right"/>
      <protection/>
    </xf>
    <xf numFmtId="0" applyNumberFormat="1" fontId="21" applyFont="1" fillId="2" applyFill="1" borderId="20" applyBorder="1" applyAlignment="1" applyProtection="1" xfId="0">
      <alignment wrapText="1" vertical="center" horizontal="right"/>
      <protection/>
    </xf>
    <xf numFmtId="0" applyNumberFormat="1" fontId="65" applyFont="1" fillId="54" applyFill="1" borderId="58" applyBorder="1" applyAlignment="1" applyProtection="1" xfId="0">
      <alignment wrapText="1" indent="1" vertical="center" horizontal="left"/>
      <protection/>
    </xf>
    <xf numFmtId="0" applyNumberFormat="1" fontId="21" applyFont="1" fillId="2" applyFill="1" borderId="22" applyBorder="1" applyAlignment="1" applyProtection="1" xfId="0">
      <alignment wrapText="1" vertical="center" horizontal="right"/>
      <protection/>
    </xf>
    <xf numFmtId="0" applyNumberFormat="1" fontId="21" applyFont="1" fillId="2" applyFill="1" borderId="15" applyBorder="1" applyAlignment="1" applyProtection="1" xfId="0">
      <alignment indent="1" vertical="center" horizontal="left"/>
      <protection/>
    </xf>
    <xf numFmtId="0" applyNumberFormat="1" fontId="21" applyFont="1" fillId="2" applyFill="1" borderId="15" applyBorder="1" applyAlignment="1" applyProtection="1" xfId="0">
      <alignment vertical="center"/>
      <protection/>
    </xf>
    <xf numFmtId="0" applyNumberFormat="1" fontId="21" applyFont="1" fillId="2" applyFill="1" borderId="33" applyBorder="1" applyAlignment="1" applyProtection="1" xfId="0">
      <alignment wrapText="1" vertical="center" horizontal="right"/>
      <protection/>
    </xf>
    <xf numFmtId="0" applyNumberFormat="1" fontId="21" applyFont="1" fillId="2" applyFill="1" borderId="21" applyBorder="1" applyAlignment="1" applyProtection="1" xfId="0">
      <alignment indent="1" vertical="center" horizontal="left"/>
      <protection/>
    </xf>
    <xf numFmtId="0" applyNumberFormat="1" fontId="21" applyFont="1" fillId="2" applyFill="1" borderId="21" applyBorder="1" applyAlignment="1" applyProtection="1" xfId="0">
      <alignment vertical="center"/>
      <protection/>
    </xf>
    <xf numFmtId="0" applyNumberFormat="1" fontId="21" applyFont="1" fillId="2" applyFill="1" borderId="26" applyBorder="1" applyAlignment="1" applyProtection="1" xfId="0">
      <alignment wrapText="1" vertical="center"/>
      <protection/>
    </xf>
    <xf numFmtId="0" applyNumberFormat="1" fontId="36" applyFont="1" fillId="2" applyFill="1" borderId="28" applyBorder="1" applyAlignment="1" applyProtection="1" xfId="0">
      <alignment wrapText="1" vertical="center" horizontal="right"/>
      <protection/>
    </xf>
    <xf numFmtId="0" applyNumberFormat="1" fontId="73" applyFont="1" fillId="54" applyFill="1" borderId="58" applyBorder="1" applyAlignment="1" applyProtection="1" xfId="0">
      <alignment wrapText="1" indent="2" vertical="center" horizontal="left"/>
      <protection/>
    </xf>
    <xf numFmtId="0" applyNumberFormat="1" fontId="21" applyFont="1" fillId="2" applyFill="1" borderId="26" applyBorder="1" applyAlignment="1" applyProtection="1" xfId="0">
      <alignment wrapText="1" vertical="center" horizontal="center"/>
      <protection/>
    </xf>
    <xf numFmtId="0" applyNumberFormat="1" fontId="21" applyFont="1" fillId="2" applyFill="1" borderId="26" applyBorder="1" applyAlignment="1" applyProtection="1" xfId="0">
      <alignment wrapText="1" vertical="center" horizontal="center"/>
      <protection/>
    </xf>
    <xf numFmtId="0" applyNumberFormat="1" fontId="21" applyFont="1" fillId="2" applyFill="1" borderId="21" applyBorder="1" applyAlignment="1" applyProtection="1" xfId="0">
      <alignment wrapText="1" vertical="center" horizontal="right"/>
      <protection/>
    </xf>
    <xf numFmtId="0" applyNumberFormat="1" fontId="21" applyFont="1" fillId="2" applyFill="1" borderId="15" applyBorder="1" applyAlignment="1" applyProtection="1" xfId="0">
      <alignment wrapText="1" vertical="center" horizontal="right"/>
      <protection/>
    </xf>
    <xf numFmtId="0" applyNumberFormat="1" fontId="21" applyFont="1" fillId="2" applyFill="1" borderId="0" applyBorder="1" applyAlignment="1" applyProtection="1" xfId="0">
      <alignment wrapText="1" vertical="center" horizontal="right"/>
      <protection/>
    </xf>
    <xf numFmtId="0" applyNumberFormat="1" fontId="21" applyFont="1" fillId="2" applyFill="1" borderId="15" applyBorder="1" applyAlignment="1" applyProtection="1" xfId="0">
      <alignment wrapText="1" indent="1" vertical="center" horizontal="left"/>
      <protection/>
    </xf>
    <xf numFmtId="0" applyNumberFormat="1" fontId="65" applyFont="1" fillId="54" applyFill="1" borderId="58" applyBorder="1" applyAlignment="1" applyProtection="1" xfId="0">
      <alignment wrapText="1" vertical="center" horizontal="right"/>
      <protection/>
    </xf>
    <xf numFmtId="0" applyNumberFormat="1" fontId="35" applyFont="1" fillId="2" applyFill="1" borderId="0" applyBorder="1" applyAlignment="1" applyProtection="1" xfId="0">
      <alignment indent="1" vertical="center" horizontal="left"/>
      <protection/>
    </xf>
    <xf numFmtId="0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21" applyFont="1" fillId="2" applyFill="1" borderId="0" applyBorder="1" applyAlignment="1" applyProtection="1" xfId="0">
      <alignment vertical="center"/>
      <protection/>
    </xf>
    <xf numFmtId="0" applyNumberFormat="1" fontId="21" applyFont="1" fillId="2" applyFill="1" borderId="15" applyBorder="1" applyAlignment="1" applyProtection="1" xfId="0">
      <alignment vertical="center" horizontal="left"/>
      <protection/>
    </xf>
    <xf numFmtId="0" applyNumberFormat="1" fontId="21" applyFont="1" fillId="2" applyFill="1" borderId="0" applyBorder="1" applyAlignment="1" applyProtection="1" xfId="0">
      <alignment vertical="center" horizontal="left"/>
      <protection/>
    </xf>
    <xf numFmtId="0" applyNumberFormat="1" fontId="21" applyFont="1" fillId="2" applyFill="1" borderId="21" applyBorder="1" applyAlignment="1" applyProtection="1" xfId="0">
      <alignment vertical="center" horizontal="left"/>
      <protection/>
    </xf>
    <xf numFmtId="0" applyNumberFormat="1" fontId="24" applyFont="1" fillId="19" applyFill="1" borderId="0" applyBorder="1" applyAlignment="1" applyProtection="1" xfId="0">
      <alignment vertical="center" horizontal="left"/>
      <protection/>
    </xf>
    <xf numFmtId="0" applyNumberFormat="1" fontId="21" applyFont="1" fillId="2" applyFill="1" borderId="0" applyBorder="1" applyAlignment="1" applyProtection="1" xfId="0">
      <alignment vertical="center" horizontal="left"/>
      <protection/>
    </xf>
    <xf numFmtId="0" applyNumberFormat="1" fontId="21" applyFont="1" fillId="2" applyFill="1" borderId="34" applyBorder="1" applyAlignment="1" applyProtection="1" xfId="0">
      <alignment vertical="center" horizontal="left"/>
      <protection/>
    </xf>
    <xf numFmtId="0" applyNumberFormat="1" fontId="30" applyFont="1" fillId="2" applyFill="1" borderId="10" applyBorder="1" applyAlignment="1" applyProtection="1" xfId="0">
      <alignment wrapText="1" vertical="center" horizontal="left"/>
      <protection/>
    </xf>
    <xf numFmtId="0" applyNumberFormat="1" fontId="21" applyFont="1" fillId="2" applyFill="1" borderId="10" applyBorder="1" applyAlignment="1" applyProtection="1" xfId="0">
      <alignment wrapText="1" vertical="center" horizontal="center"/>
      <protection/>
    </xf>
    <xf numFmtId="2" applyNumberFormat="1" fontId="21" applyFont="1" fillId="2" applyFill="1" borderId="10" applyBorder="1" applyAlignment="1" applyProtection="1" xfId="0">
      <alignment wrapText="1" vertical="center" horizontal="left"/>
      <protection/>
    </xf>
    <xf numFmtId="0" applyNumberFormat="1" fontId="21" applyFont="1" fillId="2" applyFill="1" borderId="32" applyBorder="1" applyAlignment="1" applyProtection="1" xfId="0">
      <alignment vertical="center" horizontal="left"/>
      <protection/>
    </xf>
    <xf numFmtId="0" applyNumberFormat="1" fontId="65" applyFont="1" fillId="53" applyFill="1" borderId="36" applyBorder="1" applyAlignment="1" applyProtection="1" xfId="0">
      <alignment vertical="center" horizontal="left"/>
      <protection/>
    </xf>
    <xf numFmtId="0" applyNumberFormat="1" fontId="21" applyFont="1" fillId="19" applyFill="1" borderId="0" applyBorder="1" applyAlignment="1" applyProtection="1" xfId="0">
      <alignment vertical="center" horizontal="left"/>
      <protection/>
    </xf>
    <xf numFmtId="0" applyNumberFormat="1" fontId="21" applyFont="1" fillId="2" applyFill="1" borderId="0" applyBorder="1" applyAlignment="1" applyProtection="1" xfId="0">
      <alignment vertical="center" horizontal="left"/>
      <protection/>
    </xf>
    <xf numFmtId="0" applyNumberFormat="1" fontId="30" applyFont="1" fillId="2" applyFill="1" borderId="0" applyBorder="1" applyAlignment="1" applyProtection="1" xfId="0">
      <alignment wrapText="1" vertical="center" horizontal="left"/>
      <protection/>
    </xf>
    <xf numFmtId="0" applyNumberFormat="1" fontId="21" applyFont="1" fillId="2" applyFill="1" borderId="0" applyBorder="1" applyAlignment="1" applyProtection="1" xfId="0">
      <alignment wrapText="1" vertical="center" horizontal="center"/>
      <protection/>
    </xf>
    <xf numFmtId="2" applyNumberFormat="1" fontId="21" applyFont="1" fillId="2" applyFill="1" borderId="0" applyBorder="1" applyAlignment="1" applyProtection="1" xfId="0">
      <alignment wrapText="1" vertical="center" horizontal="left"/>
      <protection/>
    </xf>
    <xf numFmtId="0" applyNumberFormat="1" fontId="21" applyFont="1" fillId="2" applyFill="1" borderId="0" applyBorder="1" applyAlignment="1" applyProtection="1" xfId="0">
      <alignment vertical="center" horizontal="left"/>
      <protection/>
    </xf>
    <xf numFmtId="0" applyNumberFormat="1" fontId="38" applyFont="1" fillId="19" applyFill="1" borderId="0" applyBorder="1" applyAlignment="1" applyProtection="1" xfId="0">
      <alignment/>
      <protection/>
    </xf>
    <xf numFmtId="0" applyNumberFormat="1" fontId="23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wrapText="1" indent="1" vertical="top" horizontal="left"/>
      <protection/>
    </xf>
    <xf numFmtId="0" applyNumberFormat="1" fontId="30" applyFont="1" fillId="2" applyFill="1" borderId="0" applyBorder="1" applyAlignment="1" applyProtection="1" xfId="0">
      <alignment wrapText="1" indent="1" vertical="top" horizontal="left"/>
      <protection/>
    </xf>
    <xf numFmtId="0" applyNumberFormat="1" fontId="74" applyFont="1" fillId="53" applyFill="1" borderId="36" applyBorder="1" applyAlignment="1" applyProtection="1" xfId="0">
      <alignment/>
      <protection/>
    </xf>
    <xf numFmtId="0" applyNumberFormat="1" fontId="30" applyFont="1" fillId="2" applyFill="1" borderId="0" applyBorder="1" applyAlignment="1" applyProtection="1" xfId="0">
      <alignment indent="1" horizontal="left"/>
      <protection/>
    </xf>
    <xf numFmtId="0" applyNumberFormat="1" fontId="39" applyFont="1" fillId="2" applyFill="1" borderId="0" applyBorder="1" applyAlignment="1" applyProtection="1" xfId="0">
      <alignment/>
      <protection/>
    </xf>
    <xf numFmtId="0" applyNumberFormat="1" fontId="23" applyFont="1" fillId="2" applyFill="1" borderId="0" applyBorder="1" applyAlignment="1" applyProtection="1" xfId="0">
      <alignment vertical="center" horizontal="center"/>
      <protection/>
    </xf>
    <xf numFmtId="2" applyNumberFormat="1" fontId="23" applyFont="1" fillId="2" applyFill="1" borderId="0" applyBorder="1" applyAlignment="1" applyProtection="1" xfId="0">
      <alignment indent="1" vertical="center" horizontal="left"/>
      <protection/>
    </xf>
    <xf numFmtId="0" applyNumberFormat="1" fontId="23" applyFont="1" fillId="2" applyFill="1" borderId="0" applyBorder="1" applyAlignment="1" applyProtection="1" xfId="0">
      <alignment/>
      <protection/>
    </xf>
    <xf numFmtId="0" applyNumberFormat="1" fontId="40" applyFont="1" fillId="2" applyFill="1" borderId="0" applyBorder="1" applyAlignment="1" applyProtection="1" xfId="0">
      <alignment vertical="center"/>
      <protection/>
    </xf>
    <xf numFmtId="0" applyNumberFormat="1" fontId="41" applyFont="1" fillId="2" applyFill="1" borderId="0" applyBorder="1" applyAlignment="1" applyProtection="1" xfId="0">
      <alignment vertical="center"/>
      <protection/>
    </xf>
    <xf numFmtId="0" applyNumberFormat="1" fontId="42" applyFont="1" fillId="2" applyFill="1" borderId="0" applyBorder="1" applyAlignment="1" applyProtection="1" xfId="0">
      <alignment vertical="center" horizontal="left"/>
      <protection/>
    </xf>
    <xf numFmtId="0" applyNumberFormat="1" fontId="42" applyFont="1" fillId="2" applyFill="1" borderId="0" applyBorder="1" applyAlignment="1" applyProtection="1" xfId="0">
      <alignment vertical="center" horizontal="center"/>
      <protection/>
    </xf>
    <xf numFmtId="2" applyNumberFormat="1" fontId="42" applyFont="1" fillId="2" applyFill="1" borderId="0" applyBorder="1" applyAlignment="1" applyProtection="1" xfId="0">
      <alignment indent="1" vertical="center" horizontal="left"/>
      <protection/>
    </xf>
    <xf numFmtId="0" applyNumberFormat="1" fontId="40" applyFont="1" fillId="53" applyFill="1" borderId="36" applyBorder="1" applyAlignment="1" applyProtection="1" xfId="0">
      <alignment vertical="center"/>
      <protection/>
    </xf>
    <xf numFmtId="0" applyNumberFormat="1" fontId="29" applyFont="1" fillId="2" applyFill="1" borderId="0" applyBorder="1" applyAlignment="1" applyProtection="1" xfId="0">
      <alignment horizontal="left"/>
      <protection/>
    </xf>
    <xf numFmtId="0" applyNumberFormat="1" fontId="29" applyFont="1" fillId="2" applyFill="1" borderId="0" applyBorder="1" applyAlignment="1" applyProtection="1" xfId="0">
      <alignment horizontal="left"/>
      <protection/>
    </xf>
    <xf numFmtId="0" applyNumberFormat="1" fontId="29" applyFont="1" fillId="2" applyFill="1" borderId="0" applyBorder="1" applyAlignment="1" applyProtection="1" xfId="0">
      <alignment vertical="center" horizontal="center"/>
      <protection/>
    </xf>
    <xf numFmtId="2" applyNumberFormat="1" fontId="29" applyFont="1" fillId="2" applyFill="1" borderId="0" applyBorder="1" applyAlignment="1" applyProtection="1" xfId="0">
      <alignment indent="1" vertical="center" horizontal="left"/>
      <protection/>
    </xf>
    <xf numFmtId="0" applyNumberFormat="1" fontId="39" applyFont="1" fillId="2" applyFill="1" borderId="0" applyBorder="1" applyAlignment="1" applyProtection="1" xfId="0">
      <alignment/>
      <protection/>
    </xf>
    <xf numFmtId="0" applyNumberFormat="1" fontId="23" applyFont="1" fillId="2" applyFill="1" borderId="0" applyBorder="1" applyAlignment="1" applyProtection="1" xfId="0">
      <alignment vertical="center" horizontal="center"/>
      <protection/>
    </xf>
    <xf numFmtId="2" applyNumberFormat="1" fontId="23" applyFont="1" fillId="2" applyFill="1" borderId="0" applyBorder="1" applyAlignment="1" applyProtection="1" xfId="0">
      <alignment indent="1" vertical="center" horizontal="left"/>
      <protection/>
    </xf>
    <xf numFmtId="0" applyNumberFormat="1" fontId="75" applyFont="1" fillId="53" applyFill="1" borderId="36" applyBorder="1" applyAlignment="1" applyProtection="1" xfId="0">
      <alignment/>
      <protection/>
    </xf>
    <xf numFmtId="0" applyNumberFormat="1" fontId="74" applyFont="1" fillId="53" applyFill="1" borderId="36" applyBorder="1" applyAlignment="1" applyProtection="1" xfId="0">
      <alignment vertical="center" horizontal="center"/>
      <protection/>
    </xf>
    <xf numFmtId="2" applyNumberFormat="1" fontId="74" applyFont="1" fillId="53" applyFill="1" borderId="36" applyBorder="1" applyAlignment="1" applyProtection="1" xfId="0">
      <alignment indent="1" vertical="center" horizontal="left"/>
      <protection/>
    </xf>
    <xf numFmtId="2" applyNumberFormat="1" fontId="21" applyFont="1" fillId="2" applyFill="1" borderId="0" applyBorder="1" applyAlignment="1" applyProtection="1" xfId="0">
      <alignment/>
      <protection/>
    </xf>
    <xf numFmtId="0" applyNumberFormat="1" fontId="25" applyFont="1" fillId="2" applyFill="1" borderId="0" applyBorder="1" applyAlignment="1" applyProtection="1" xfId="0">
      <alignment wrapText="1" vertical="center" horizontal="center"/>
      <protection/>
    </xf>
    <xf numFmtId="0" applyNumberFormat="1" fontId="25" applyFont="1" fillId="2" applyFill="1" borderId="0" applyBorder="1" applyAlignment="1" applyProtection="1" xfId="0">
      <alignment vertical="center" horizontal="center"/>
      <protection/>
    </xf>
    <xf numFmtId="0" applyNumberFormat="1" fontId="25" applyFont="1" fillId="2" applyFill="1" borderId="0" applyBorder="1" applyAlignment="1" applyProtection="1" xfId="0">
      <alignment vertical="center" horizontal="center"/>
      <protection/>
    </xf>
    <xf numFmtId="0" applyNumberFormat="1" fontId="27" applyFont="1" fillId="2" applyFill="1" borderId="0" applyBorder="1" applyAlignment="1" applyProtection="1" xfId="0">
      <alignment vertical="center" horizontal="left"/>
      <protection/>
    </xf>
    <xf numFmtId="0" applyNumberFormat="1" fontId="26" applyFont="1" fillId="2" applyFill="1" borderId="0" applyBorder="1" applyAlignment="1" applyProtection="1" xfId="0">
      <alignment vertical="center" horizontal="left"/>
      <protection/>
    </xf>
    <xf numFmtId="0" applyNumberFormat="1" fontId="28" applyFont="1" fillId="2" applyFill="1" borderId="0" applyBorder="1" applyAlignment="1" applyProtection="1" xfId="0">
      <alignment vertical="center" horizontal="right"/>
      <protection/>
    </xf>
    <xf numFmtId="14" applyNumberFormat="1" fontId="29" applyFont="1" fillId="2" applyFill="1" borderId="10" applyBorder="1" applyAlignment="1" applyProtection="1" xfId="0">
      <alignment/>
      <protection/>
    </xf>
    <xf numFmtId="0" applyNumberFormat="1" fontId="30" applyFont="1" fillId="2" applyFill="1" borderId="10" applyBorder="1" applyAlignment="1" applyProtection="1" xfId="0">
      <alignment horizontal="right"/>
      <protection/>
    </xf>
    <xf numFmtId="0" applyNumberFormat="1" fontId="34" applyFont="1" fillId="19" applyFill="1" borderId="0" applyBorder="1" applyAlignment="1" applyProtection="1" xfId="0">
      <alignment vertical="center" horizontal="left"/>
      <protection/>
    </xf>
    <xf numFmtId="0" applyNumberFormat="1" fontId="35" applyFont="1" fillId="2" applyFill="1" borderId="14" applyBorder="1" applyAlignment="1" applyProtection="1" xfId="0">
      <alignment vertical="center" horizontal="left"/>
      <protection/>
    </xf>
    <xf numFmtId="0" applyNumberFormat="1" fontId="35" applyFont="1" fillId="2" applyFill="1" borderId="20" applyBorder="1" applyAlignment="1" applyProtection="1" xfId="0">
      <alignment vertical="center" horizontal="left"/>
      <protection/>
    </xf>
    <xf numFmtId="0" applyNumberFormat="1" fontId="35" applyFont="1" fillId="2" applyFill="1" borderId="0" applyBorder="1" applyAlignment="1" applyProtection="1" xfId="0">
      <alignment vertical="center" horizontal="left"/>
      <protection/>
    </xf>
    <xf numFmtId="0" applyNumberFormat="1" fontId="72" applyFont="1" fillId="53" applyFill="1" borderId="36" applyBorder="1" applyAlignment="1" applyProtection="1" xfId="0">
      <alignment vertical="center" horizontal="left"/>
      <protection/>
    </xf>
    <xf numFmtId="0" applyNumberFormat="1" fontId="35" applyFont="1" fillId="19" applyFill="1" borderId="0" applyBorder="1" applyAlignment="1" applyProtection="1" xfId="0">
      <alignment vertical="center" horizontal="left"/>
      <protection/>
    </xf>
    <xf numFmtId="0" applyNumberFormat="1" fontId="65" applyFont="1" fillId="54" applyFill="1" borderId="58" applyBorder="1" applyAlignment="1" applyProtection="1" xfId="0">
      <alignment wrapText="1" vertical="center"/>
      <protection/>
    </xf>
    <xf numFmtId="0" applyNumberFormat="1" fontId="32" applyFont="1" fillId="2" applyFill="1" borderId="14" applyBorder="1" applyAlignment="1" applyProtection="1" xfId="0">
      <alignment wrapText="1" vertical="center" horizontal="center"/>
      <protection/>
    </xf>
    <xf numFmtId="0" applyNumberFormat="1" fontId="65" applyFont="1" fillId="53" applyFill="1" borderId="36" applyBorder="1" applyAlignment="1" applyProtection="1" xfId="0">
      <alignment/>
      <protection/>
    </xf>
    <xf numFmtId="0" applyNumberFormat="1" fontId="21" applyFont="1" fillId="19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65" applyFont="1" fillId="54" applyFill="1" borderId="47" applyBorder="1" applyAlignment="1" applyProtection="1" xfId="0">
      <alignment wrapText="1" vertical="center"/>
      <protection/>
    </xf>
    <xf numFmtId="0" applyNumberFormat="1" fontId="65" applyFont="1" fillId="54" applyFill="1" borderId="47" applyBorder="1" applyAlignment="1" applyProtection="1" xfId="0">
      <alignment wrapText="1" indent="1" vertical="center" horizontal="left"/>
      <protection/>
    </xf>
    <xf numFmtId="164" applyNumberFormat="1" fontId="65" applyFont="1" fillId="54" applyFill="1" borderId="51" applyBorder="1" applyAlignment="1" applyProtection="1" xfId="0">
      <alignment wrapText="1" vertical="center" horizontal="center"/>
      <protection/>
    </xf>
    <xf numFmtId="0" applyNumberFormat="1" fontId="65" applyFont="1" fillId="54" applyFill="1" borderId="54" applyBorder="1" applyAlignment="1" applyProtection="1" xfId="0">
      <alignment wrapText="1" vertical="center" horizontal="center"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31" applyFont="1" fillId="2" applyFill="1" borderId="0" applyBorder="1" applyAlignment="1" applyProtection="1" xfId="0">
      <alignment/>
      <protection/>
    </xf>
    <xf numFmtId="0" applyNumberFormat="1" fontId="21" applyFont="1" fillId="2" applyFill="1" borderId="0" applyBorder="1" applyAlignment="1" applyProtection="1" xfId="0">
      <alignment vertical="center" horizontal="center"/>
      <protection/>
    </xf>
    <xf numFmtId="2" applyNumberFormat="1" fontId="21" applyFont="1" fillId="2" applyFill="1" borderId="0" applyBorder="1" applyAlignment="1" applyProtection="1" xfId="0">
      <alignment indent="1" vertical="center" horizontal="left"/>
      <protection/>
    </xf>
    <xf numFmtId="0" applyNumberFormat="1" fontId="21" applyFont="1" fillId="2" applyFill="1" borderId="0" applyBorder="1" applyAlignment="1" applyProtection="1" xfId="0">
      <alignment/>
      <protection/>
    </xf>
    <xf numFmtId="0" applyNumberFormat="1" fontId="65" applyFont="1" fillId="54" applyFill="1" borderId="58" applyBorder="1" applyAlignment="1" applyProtection="1" xfId="0">
      <alignment wrapText="1" vertical="center" horizontal="left"/>
      <protection/>
    </xf>
    <xf numFmtId="0" applyNumberFormat="1" fontId="65" applyFont="1" fillId="54" applyFill="1" borderId="47" applyBorder="1" applyAlignment="1" applyProtection="1" xfId="0">
      <alignment wrapText="1" vertical="center" horizontal="left"/>
      <protection/>
    </xf>
    <xf numFmtId="0" applyNumberFormat="1" fontId="71" applyFont="1" fillId="54" applyFill="1" borderId="47" applyBorder="1" applyAlignment="1" applyProtection="1" xfId="0">
      <alignment wrapText="1" indent="2" vertical="center" horizontal="left"/>
      <protection/>
    </xf>
    <xf numFmtId="164" applyNumberFormat="1" fontId="65" applyFont="1" fillId="54" applyFill="1" borderId="64" applyBorder="1" applyAlignment="1" applyProtection="1" xfId="0">
      <alignment wrapText="1" vertical="center" horizontal="center"/>
      <protection/>
    </xf>
    <xf numFmtId="0" applyNumberFormat="1" fontId="65" applyFont="1" fillId="54" applyFill="1" borderId="58" applyBorder="1" applyAlignment="1" applyProtection="1" xfId="0">
      <alignment wrapText="1" vertical="center"/>
      <protection/>
    </xf>
    <xf numFmtId="0" applyNumberFormat="1" fontId="32" applyFont="1" fillId="2" applyFill="1" borderId="0" applyBorder="1" applyAlignment="1" applyProtection="1" xfId="0">
      <alignment wrapText="1" vertical="center" horizontal="center"/>
      <protection/>
    </xf>
    <xf numFmtId="0" applyNumberFormat="1" fontId="35" applyFont="1" fillId="2" applyFill="1" borderId="0" applyBorder="1" applyAlignment="1" applyProtection="1" xfId="0">
      <alignment vertical="center" horizontal="left"/>
      <protection/>
    </xf>
    <xf numFmtId="0" applyNumberFormat="1" fontId="21" applyFont="1" fillId="2" applyFill="1" borderId="16" applyBorder="1" applyAlignment="1" applyProtection="1" xfId="0">
      <alignment wrapText="1" vertical="center"/>
      <protection/>
    </xf>
    <xf numFmtId="0" applyNumberFormat="1" fontId="21" applyFont="1" fillId="2" applyFill="1" borderId="26" applyBorder="1" applyAlignment="1" applyProtection="1" xfId="0">
      <alignment wrapText="1" vertical="center" horizontal="left"/>
      <protection/>
    </xf>
    <xf numFmtId="0" applyNumberFormat="1" fontId="43" applyFont="1" fillId="19" applyFill="1" borderId="0" applyBorder="1" applyAlignment="1" applyProtection="1" xfId="0">
      <alignment vertical="center" horizontal="center"/>
      <protection/>
    </xf>
    <xf numFmtId="0" applyNumberFormat="1" fontId="43" applyFont="1" fillId="19" applyFill="1" borderId="0" applyBorder="1" applyAlignment="1" applyProtection="1" xfId="0">
      <alignment vertical="center"/>
      <protection/>
    </xf>
    <xf numFmtId="0" applyNumberFormat="1" fontId="48" applyFont="1" fillId="56" applyFill="1" borderId="36" applyBorder="1" applyAlignment="1" applyProtection="1" xfId="0">
      <alignment/>
      <protection/>
    </xf>
    <xf numFmtId="0" applyNumberFormat="1" fontId="48" applyFont="1" fillId="53" applyFill="1" borderId="36" applyBorder="1" applyAlignment="1" applyProtection="1" xfId="0">
      <alignment/>
      <protection/>
    </xf>
    <xf numFmtId="0" applyNumberFormat="1" fontId="45" applyFont="1" fillId="2" applyFill="1" borderId="0" applyBorder="1" applyAlignment="1" applyProtection="1" xfId="0">
      <alignment vertical="center" horizontal="center"/>
      <protection/>
    </xf>
    <xf numFmtId="0" applyNumberFormat="1" fontId="45" applyFont="1" fillId="2" applyFill="1" borderId="0" applyBorder="1" applyAlignment="1" applyProtection="1" xfId="0">
      <alignment vertical="center"/>
      <protection/>
    </xf>
    <xf numFmtId="0" applyNumberFormat="1" fontId="76" applyFont="1" fillId="53" applyFill="1" borderId="36" applyBorder="1" applyAlignment="1" applyProtection="1" xfId="0">
      <alignment vertical="center"/>
      <protection/>
    </xf>
    <xf numFmtId="0" applyNumberFormat="1" fontId="45" applyFont="1" fillId="2" applyFill="1" borderId="0" applyBorder="1" applyAlignment="1" applyProtection="1" xfId="0">
      <alignment vertical="center" horizontal="center"/>
      <protection/>
    </xf>
    <xf numFmtId="0" applyNumberFormat="1" fontId="26" applyFont="1" fillId="2" applyFill="1" borderId="0" applyBorder="1" applyAlignment="1" applyProtection="1" xfId="0">
      <alignment/>
      <protection/>
    </xf>
    <xf numFmtId="0" applyNumberFormat="1" fontId="26" applyFont="1" fillId="2" applyFill="1" borderId="0" applyBorder="1" applyAlignment="1" applyProtection="1" xfId="0">
      <alignment horizontal="center"/>
      <protection/>
    </xf>
    <xf numFmtId="0" applyNumberFormat="1" fontId="48" applyFont="1" fillId="2" applyFill="1" borderId="36" applyBorder="1" applyAlignment="1" applyProtection="1" xfId="0">
      <alignment indent="1" horizontal="left"/>
      <protection/>
    </xf>
    <xf numFmtId="0" applyNumberFormat="1" fontId="77" applyFont="1" fillId="2" applyFill="1" borderId="36" applyBorder="1" applyAlignment="1" applyProtection="1" xfId="0">
      <alignment indent="1" horizontal="left"/>
      <protection/>
    </xf>
    <xf numFmtId="0" applyNumberFormat="1" fontId="77" applyFont="1" fillId="2" applyFill="1" borderId="36" applyBorder="1" applyAlignment="1" applyProtection="1" xfId="0">
      <alignment/>
      <protection/>
    </xf>
    <xf numFmtId="0" applyNumberFormat="1" fontId="26" applyFont="1" fillId="2" applyFill="1" borderId="0" applyBorder="1" applyAlignment="1" applyProtection="1" xfId="0">
      <alignment vertical="center" horizontal="center"/>
      <protection/>
    </xf>
    <xf numFmtId="0" applyNumberFormat="1" fontId="48" applyFont="1" fillId="2" applyFill="1" borderId="36" applyBorder="1" applyAlignment="1" applyProtection="1" xfId="0">
      <alignment vertical="center"/>
      <protection/>
    </xf>
    <xf numFmtId="0" applyNumberFormat="1" fontId="78" applyFont="1" fillId="2" applyFill="1" borderId="36" applyBorder="1" applyAlignment="1" applyProtection="1" xfId="0">
      <alignment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jpeg"/><Relationship Id="rId3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2.xml.rels>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6</xdr:row>
      <xdr:rowOff>228600</xdr:rowOff>
    </xdr:from>
    <xdr:ext cx="1476375" cy="62865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2950" y="1495425"/>
          <a:ext cx="1476375" cy="628650"/>
        </a:xfrm>
        <a:prstGeom prst="rect">
          <a:avLst/>
        </a:prstGeom>
      </xdr:spPr>
    </xdr:pic>
    <xdr:clientData/>
  </xdr:oneCellAnchor>
  <xdr:oneCellAnchor>
    <xdr:from>
      <xdr:col>8</xdr:col>
      <xdr:colOff>866775</xdr:colOff>
      <xdr:row>6</xdr:row>
      <xdr:rowOff>114300</xdr:rowOff>
    </xdr:from>
    <xdr:ext cx="771525" cy="714375"/>
    <xdr:pic>
      <xdr:nvPicPr>
        <xdr:cNvPr id="2" name="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219950" y="1381125"/>
          <a:ext cx="771525" cy="714375"/>
        </a:xfrm>
        <a:prstGeom prst="rect">
          <a:avLst/>
        </a:prstGeom>
      </xdr:spPr>
    </xdr:pic>
    <xdr:clientData/>
  </xdr:oneCellAnchor>
  <xdr:oneCellAnchor>
    <xdr:from>
      <xdr:col>3</xdr:col>
      <xdr:colOff>209550</xdr:colOff>
      <xdr:row>13</xdr:row>
      <xdr:rowOff>28575</xdr:rowOff>
    </xdr:from>
    <xdr:ext cx="1524000" cy="438150"/>
    <xdr:pic>
      <xdr:nvPicPr>
        <xdr:cNvPr id="3" name="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42925" y="2686050"/>
          <a:ext cx="1524000" cy="438150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1</xdr:row>
      <xdr:rowOff>104775</xdr:rowOff>
    </xdr:from>
    <xdr:ext cx="8534400" cy="733425"/>
    <xdr:pic>
      <xdr:nvPicPr>
        <xdr:cNvPr id="5" name="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00025" y="200025"/>
          <a:ext cx="8534400" cy="7334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76200</xdr:rowOff>
    </xdr:from>
    <xdr:ext cx="9829800" cy="100012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180975"/>
          <a:ext cx="9829800" cy="10001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66675</xdr:rowOff>
    </xdr:from>
    <xdr:ext cx="8886825" cy="6762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171450"/>
          <a:ext cx="8886825" cy="6762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38100</xdr:rowOff>
    </xdr:from>
    <xdr:ext cx="8991600" cy="6096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2400" y="142875"/>
          <a:ext cx="8991600" cy="6096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66675</xdr:rowOff>
    </xdr:from>
    <xdr:ext cx="8972550" cy="676275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171450"/>
          <a:ext cx="8972550" cy="6762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66675</xdr:rowOff>
    </xdr:from>
    <xdr:ext cx="8277225" cy="6477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sheetViews>
    <sheetView workbookViewId="0" topLeftCell="A1" showGridLines="false" view="normal" zoomScaleSheetLayoutView="100">
      <selection activeCell="I17" activeCellId="0" sqref="I17"/>
    </sheetView>
  </sheetViews>
  <sheetFormatPr defaultRowHeight="15" outlineLevelRow="0" outlineLevelCol="0" zeroHeight="true" defaultColWidth="8.77734375"/>
  <cols>
    <col min="1" max="1" width="1.85546875" customWidth="1" style="15"/>
    <col min="2" max="2" width="1.5703125" customWidth="1" style="15"/>
    <col min="3" max="3" width="1.5703125" customWidth="1" style="15"/>
    <col min="4" max="4" width="10" customWidth="1" style="15"/>
    <col min="5" max="5" width="23.85546875" customWidth="1" style="15"/>
    <col min="6" max="6" width="22.28515625" customWidth="1" style="15"/>
    <col min="7" max="7" width="9.5703125" customWidth="1" style="15"/>
    <col min="8" max="8" width="22.28515625" customWidth="1" style="15"/>
    <col min="9" max="9" width="23.85546875" customWidth="1" style="15"/>
    <col min="10" max="10" width="10" customWidth="1" style="15"/>
    <col min="11" max="11" width="1.5703125" customWidth="1" style="15"/>
    <col min="12" max="12" width="1.28515625" customWidth="1" style="15"/>
    <col min="13" max="13" width="1.28515625" customWidth="1" style="15"/>
  </cols>
  <sheetData>
    <row r="1" customHeight="1" ht="7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2"/>
      <c r="EU1" s="302"/>
      <c r="EV1" s="302"/>
      <c r="EW1" s="302"/>
      <c r="EX1" s="302"/>
      <c r="EY1" s="302"/>
      <c r="EZ1" s="302"/>
      <c r="FA1" s="302"/>
      <c r="FB1" s="302"/>
      <c r="FC1" s="302"/>
      <c r="FD1" s="302"/>
      <c r="FE1" s="302"/>
      <c r="FF1" s="302"/>
      <c r="FG1" s="302"/>
      <c r="FH1" s="302"/>
      <c r="FI1" s="302"/>
      <c r="FJ1" s="302"/>
      <c r="FK1" s="302"/>
      <c r="FL1" s="302"/>
      <c r="FM1" s="302"/>
      <c r="FN1" s="302"/>
      <c r="FO1" s="302"/>
      <c r="FP1" s="302"/>
      <c r="FQ1" s="302"/>
      <c r="FR1" s="302"/>
      <c r="FS1" s="302"/>
      <c r="FT1" s="302"/>
      <c r="FU1" s="302"/>
      <c r="FV1" s="302"/>
      <c r="FW1" s="302"/>
      <c r="FX1" s="302"/>
      <c r="FY1" s="302"/>
      <c r="FZ1" s="302"/>
      <c r="GA1" s="302"/>
      <c r="GB1" s="302"/>
      <c r="GC1" s="302"/>
      <c r="GD1" s="302"/>
      <c r="GE1" s="302"/>
      <c r="GF1" s="302"/>
      <c r="GG1" s="302"/>
      <c r="GH1" s="302"/>
      <c r="GI1" s="302"/>
      <c r="GJ1" s="302"/>
      <c r="GK1" s="302"/>
      <c r="GL1" s="302"/>
      <c r="GM1" s="302"/>
      <c r="GN1" s="302"/>
      <c r="GO1" s="302"/>
      <c r="GP1" s="302"/>
      <c r="GQ1" s="302"/>
      <c r="GR1" s="302"/>
      <c r="GS1" s="302"/>
      <c r="GT1" s="302"/>
      <c r="GU1" s="302"/>
      <c r="GV1" s="302"/>
      <c r="GW1" s="302"/>
      <c r="GX1" s="302"/>
      <c r="GY1" s="302"/>
      <c r="GZ1" s="302"/>
      <c r="HA1" s="302"/>
      <c r="HB1" s="302"/>
      <c r="HC1" s="302"/>
      <c r="HD1" s="302"/>
      <c r="HE1" s="302"/>
      <c r="HF1" s="302"/>
      <c r="HG1" s="302"/>
      <c r="HH1" s="302"/>
      <c r="HI1" s="302"/>
      <c r="HJ1" s="302"/>
      <c r="HK1" s="302"/>
      <c r="HL1" s="302"/>
      <c r="HM1" s="302"/>
      <c r="HN1" s="302"/>
      <c r="HO1" s="302"/>
      <c r="HP1" s="302"/>
      <c r="HQ1" s="302"/>
      <c r="HR1" s="302"/>
      <c r="HS1" s="302"/>
      <c r="HT1" s="302"/>
      <c r="HU1" s="302"/>
      <c r="HV1" s="302"/>
      <c r="HW1" s="302"/>
      <c r="HX1" s="302"/>
      <c r="HY1" s="302"/>
      <c r="HZ1" s="302"/>
      <c r="IA1" s="302"/>
      <c r="IB1" s="302"/>
      <c r="IC1" s="302"/>
      <c r="ID1" s="302"/>
      <c r="IE1" s="302"/>
      <c r="IF1" s="302"/>
      <c r="IG1" s="302"/>
      <c r="IH1" s="302"/>
      <c r="II1" s="302"/>
      <c r="IJ1" s="302"/>
      <c r="IK1" s="302"/>
      <c r="IL1" s="302"/>
      <c r="IM1" s="302"/>
      <c r="IN1" s="302"/>
      <c r="IO1" s="302"/>
      <c r="IP1" s="302"/>
      <c r="IQ1" s="302"/>
      <c r="IR1" s="302"/>
      <c r="IS1" s="302"/>
      <c r="IT1" s="302"/>
      <c r="IU1" s="302"/>
    </row>
    <row r="2" customHeight="1" ht="8">
      <c r="A2" s="302"/>
      <c r="L2" s="303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  <c r="IE2" s="302"/>
      <c r="IF2" s="302"/>
      <c r="IG2" s="302"/>
      <c r="IH2" s="302"/>
      <c r="II2" s="302"/>
      <c r="IJ2" s="302"/>
      <c r="IK2" s="302"/>
      <c r="IL2" s="302"/>
      <c r="IM2" s="302"/>
      <c r="IN2" s="302"/>
      <c r="IO2" s="302"/>
      <c r="IP2" s="302"/>
      <c r="IQ2" s="302"/>
      <c r="IR2" s="302"/>
      <c r="IS2" s="302"/>
      <c r="IT2" s="302"/>
      <c r="IU2" s="302"/>
    </row>
    <row r="3">
      <c r="A3" s="302"/>
      <c r="L3" s="304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  <c r="EA3" s="302"/>
      <c r="EB3" s="302"/>
      <c r="EC3" s="302"/>
      <c r="ED3" s="302"/>
      <c r="EE3" s="302"/>
      <c r="EF3" s="302"/>
      <c r="EG3" s="302"/>
      <c r="EH3" s="302"/>
      <c r="EI3" s="302"/>
      <c r="EJ3" s="302"/>
      <c r="EK3" s="302"/>
      <c r="EL3" s="302"/>
      <c r="EM3" s="302"/>
      <c r="EN3" s="302"/>
      <c r="EO3" s="302"/>
      <c r="EP3" s="302"/>
      <c r="EQ3" s="302"/>
      <c r="ER3" s="302"/>
      <c r="ES3" s="302"/>
      <c r="ET3" s="302"/>
      <c r="EU3" s="302"/>
      <c r="EV3" s="302"/>
      <c r="EW3" s="302"/>
      <c r="EX3" s="302"/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  <c r="FJ3" s="302"/>
      <c r="FK3" s="302"/>
      <c r="FL3" s="302"/>
      <c r="FM3" s="302"/>
      <c r="FN3" s="302"/>
      <c r="FO3" s="302"/>
      <c r="FP3" s="302"/>
      <c r="FQ3" s="302"/>
      <c r="FR3" s="302"/>
      <c r="FS3" s="302"/>
      <c r="FT3" s="302"/>
      <c r="FU3" s="302"/>
      <c r="FV3" s="302"/>
      <c r="FW3" s="302"/>
      <c r="FX3" s="302"/>
      <c r="FY3" s="302"/>
      <c r="FZ3" s="302"/>
      <c r="GA3" s="302"/>
      <c r="GB3" s="302"/>
      <c r="GC3" s="302"/>
      <c r="GD3" s="302"/>
      <c r="GE3" s="302"/>
      <c r="GF3" s="302"/>
      <c r="GG3" s="302"/>
      <c r="GH3" s="302"/>
      <c r="GI3" s="302"/>
      <c r="GJ3" s="302"/>
      <c r="GK3" s="302"/>
      <c r="GL3" s="302"/>
      <c r="GM3" s="302"/>
      <c r="GN3" s="302"/>
      <c r="GO3" s="302"/>
      <c r="GP3" s="302"/>
      <c r="GQ3" s="302"/>
      <c r="GR3" s="302"/>
      <c r="GS3" s="302"/>
      <c r="GT3" s="302"/>
      <c r="GU3" s="302"/>
      <c r="GV3" s="302"/>
      <c r="GW3" s="302"/>
      <c r="GX3" s="302"/>
      <c r="GY3" s="302"/>
      <c r="GZ3" s="302"/>
      <c r="HA3" s="302"/>
      <c r="HB3" s="302"/>
      <c r="HC3" s="302"/>
      <c r="HD3" s="302"/>
      <c r="HE3" s="302"/>
      <c r="HF3" s="302"/>
      <c r="HG3" s="302"/>
      <c r="HH3" s="302"/>
      <c r="HI3" s="302"/>
      <c r="HJ3" s="302"/>
      <c r="HK3" s="302"/>
      <c r="HL3" s="302"/>
      <c r="HM3" s="302"/>
      <c r="HN3" s="302"/>
      <c r="HO3" s="302"/>
      <c r="HP3" s="302"/>
      <c r="HQ3" s="302"/>
      <c r="HR3" s="302"/>
      <c r="HS3" s="302"/>
      <c r="HT3" s="302"/>
      <c r="HU3" s="302"/>
      <c r="HV3" s="302"/>
      <c r="HW3" s="302"/>
      <c r="HX3" s="302"/>
      <c r="HY3" s="302"/>
      <c r="HZ3" s="302"/>
      <c r="IA3" s="302"/>
      <c r="IB3" s="302"/>
      <c r="IC3" s="302"/>
      <c r="ID3" s="302"/>
      <c r="IE3" s="302"/>
      <c r="IF3" s="302"/>
      <c r="IG3" s="302"/>
      <c r="IH3" s="302"/>
      <c r="II3" s="302"/>
      <c r="IJ3" s="302"/>
      <c r="IK3" s="302"/>
      <c r="IL3" s="302"/>
      <c r="IM3" s="302"/>
      <c r="IN3" s="302"/>
      <c r="IO3" s="302"/>
      <c r="IP3" s="302"/>
      <c r="IQ3" s="302"/>
      <c r="IR3" s="302"/>
      <c r="IS3" s="302"/>
      <c r="IT3" s="302"/>
      <c r="IU3" s="302"/>
    </row>
    <row r="4">
      <c r="A4" s="302"/>
      <c r="L4" s="304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  <c r="IL4" s="302"/>
      <c r="IM4" s="302"/>
      <c r="IN4" s="302"/>
      <c r="IO4" s="302"/>
      <c r="IP4" s="302"/>
      <c r="IQ4" s="302"/>
      <c r="IR4" s="302"/>
      <c r="IS4" s="302"/>
      <c r="IT4" s="302"/>
      <c r="IU4" s="302"/>
    </row>
    <row r="5" customHeight="1" ht="33">
      <c r="A5" s="302"/>
      <c r="L5" s="304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2"/>
      <c r="EP5" s="302"/>
      <c r="EQ5" s="302"/>
      <c r="ER5" s="302"/>
      <c r="ES5" s="302"/>
      <c r="ET5" s="302"/>
      <c r="EU5" s="302"/>
      <c r="EV5" s="302"/>
      <c r="EW5" s="302"/>
      <c r="EX5" s="302"/>
      <c r="EY5" s="302"/>
      <c r="EZ5" s="302"/>
      <c r="FA5" s="302"/>
      <c r="FB5" s="302"/>
      <c r="FC5" s="302"/>
      <c r="FD5" s="302"/>
      <c r="FE5" s="302"/>
      <c r="FF5" s="302"/>
      <c r="FG5" s="302"/>
      <c r="FH5" s="302"/>
      <c r="FI5" s="302"/>
      <c r="FJ5" s="302"/>
      <c r="FK5" s="302"/>
      <c r="FL5" s="302"/>
      <c r="FM5" s="302"/>
      <c r="FN5" s="302"/>
      <c r="FO5" s="302"/>
      <c r="FP5" s="302"/>
      <c r="FQ5" s="302"/>
      <c r="FR5" s="302"/>
      <c r="FS5" s="302"/>
      <c r="FT5" s="302"/>
      <c r="FU5" s="302"/>
      <c r="FV5" s="302"/>
      <c r="FW5" s="302"/>
      <c r="FX5" s="302"/>
      <c r="FY5" s="302"/>
      <c r="FZ5" s="302"/>
      <c r="GA5" s="302"/>
      <c r="GB5" s="302"/>
      <c r="GC5" s="302"/>
      <c r="GD5" s="302"/>
      <c r="GE5" s="302"/>
      <c r="GF5" s="302"/>
      <c r="GG5" s="302"/>
      <c r="GH5" s="302"/>
      <c r="GI5" s="302"/>
      <c r="GJ5" s="302"/>
      <c r="GK5" s="302"/>
      <c r="GL5" s="302"/>
      <c r="GM5" s="302"/>
      <c r="GN5" s="302"/>
      <c r="GO5" s="302"/>
      <c r="GP5" s="302"/>
      <c r="GQ5" s="302"/>
      <c r="GR5" s="302"/>
      <c r="GS5" s="302"/>
      <c r="GT5" s="302"/>
      <c r="GU5" s="302"/>
      <c r="GV5" s="302"/>
      <c r="GW5" s="302"/>
      <c r="GX5" s="302"/>
      <c r="GY5" s="302"/>
      <c r="GZ5" s="302"/>
      <c r="HA5" s="302"/>
      <c r="HB5" s="302"/>
      <c r="HC5" s="302"/>
      <c r="HD5" s="302"/>
      <c r="HE5" s="302"/>
      <c r="HF5" s="302"/>
      <c r="HG5" s="302"/>
      <c r="HH5" s="302"/>
      <c r="HI5" s="302"/>
      <c r="HJ5" s="302"/>
      <c r="HK5" s="302"/>
      <c r="HL5" s="302"/>
      <c r="HM5" s="302"/>
      <c r="HN5" s="302"/>
      <c r="HO5" s="302"/>
      <c r="HP5" s="302"/>
      <c r="HQ5" s="302"/>
      <c r="HR5" s="302"/>
      <c r="HS5" s="302"/>
      <c r="HT5" s="302"/>
      <c r="HU5" s="302"/>
      <c r="HV5" s="302"/>
      <c r="HW5" s="302"/>
      <c r="HX5" s="302"/>
      <c r="HY5" s="302"/>
      <c r="HZ5" s="302"/>
      <c r="IA5" s="302"/>
      <c r="IB5" s="302"/>
      <c r="IC5" s="302"/>
      <c r="ID5" s="302"/>
      <c r="IE5" s="302"/>
      <c r="IF5" s="302"/>
      <c r="IG5" s="302"/>
      <c r="IH5" s="302"/>
      <c r="II5" s="302"/>
      <c r="IJ5" s="302"/>
      <c r="IK5" s="302"/>
      <c r="IL5" s="302"/>
      <c r="IM5" s="302"/>
      <c r="IN5" s="302"/>
      <c r="IO5" s="302"/>
      <c r="IP5" s="302"/>
      <c r="IQ5" s="302"/>
      <c r="IR5" s="302"/>
      <c r="IS5" s="302"/>
      <c r="IT5" s="302"/>
      <c r="IU5" s="302"/>
    </row>
    <row r="6" ht="20">
      <c r="A6" s="302"/>
      <c r="C6" s="305" t="s">
        <v>288</v>
      </c>
      <c r="D6" s="305"/>
      <c r="E6" s="305"/>
      <c r="F6" s="305"/>
      <c r="G6" s="305"/>
      <c r="H6" s="305"/>
      <c r="I6" s="305"/>
      <c r="J6" s="305"/>
      <c r="K6" s="306"/>
      <c r="L6" s="307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302"/>
      <c r="GB6" s="302"/>
      <c r="GC6" s="302"/>
      <c r="GD6" s="302"/>
      <c r="GE6" s="302"/>
      <c r="GF6" s="302"/>
      <c r="GG6" s="302"/>
      <c r="GH6" s="302"/>
      <c r="GI6" s="302"/>
      <c r="GJ6" s="302"/>
      <c r="GK6" s="302"/>
      <c r="GL6" s="302"/>
      <c r="GM6" s="302"/>
      <c r="GN6" s="302"/>
      <c r="GO6" s="302"/>
      <c r="GP6" s="302"/>
      <c r="GQ6" s="302"/>
      <c r="GR6" s="302"/>
      <c r="GS6" s="302"/>
      <c r="GT6" s="302"/>
      <c r="GU6" s="302"/>
      <c r="GV6" s="302"/>
      <c r="GW6" s="302"/>
      <c r="GX6" s="302"/>
      <c r="GY6" s="302"/>
      <c r="GZ6" s="302"/>
      <c r="HA6" s="302"/>
      <c r="HB6" s="302"/>
      <c r="HC6" s="302"/>
      <c r="HD6" s="302"/>
      <c r="HE6" s="302"/>
      <c r="HF6" s="302"/>
      <c r="HG6" s="302"/>
      <c r="HH6" s="302"/>
      <c r="HI6" s="302"/>
      <c r="HJ6" s="302"/>
      <c r="HK6" s="302"/>
      <c r="HL6" s="302"/>
      <c r="HM6" s="302"/>
      <c r="HN6" s="302"/>
      <c r="HO6" s="302"/>
      <c r="HP6" s="302"/>
      <c r="HQ6" s="302"/>
      <c r="HR6" s="302"/>
      <c r="HS6" s="302"/>
      <c r="HT6" s="302"/>
      <c r="HU6" s="302"/>
      <c r="HV6" s="302"/>
      <c r="HW6" s="302"/>
      <c r="HX6" s="302"/>
      <c r="HY6" s="302"/>
      <c r="HZ6" s="302"/>
      <c r="IA6" s="302"/>
      <c r="IB6" s="302"/>
      <c r="IC6" s="302"/>
      <c r="ID6" s="302"/>
      <c r="IE6" s="302"/>
      <c r="IF6" s="302"/>
      <c r="IG6" s="302"/>
      <c r="IH6" s="302"/>
      <c r="II6" s="302"/>
      <c r="IJ6" s="302"/>
      <c r="IK6" s="302"/>
      <c r="IL6" s="302"/>
      <c r="IM6" s="302"/>
      <c r="IN6" s="302"/>
      <c r="IO6" s="302"/>
      <c r="IP6" s="302"/>
      <c r="IQ6" s="302"/>
      <c r="IR6" s="302"/>
      <c r="IS6" s="302"/>
      <c r="IT6" s="302"/>
      <c r="IU6" s="302"/>
    </row>
    <row r="7" ht="20">
      <c r="A7" s="302"/>
      <c r="B7" s="308"/>
      <c r="C7" s="308"/>
      <c r="D7" s="308"/>
      <c r="E7" s="308"/>
      <c r="F7" s="308"/>
      <c r="G7" s="308"/>
      <c r="H7" s="308"/>
      <c r="I7" s="308"/>
      <c r="J7" s="308"/>
      <c r="L7" s="304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  <c r="EV7" s="302"/>
      <c r="EW7" s="302"/>
      <c r="EX7" s="302"/>
      <c r="EY7" s="302"/>
      <c r="EZ7" s="302"/>
      <c r="FA7" s="302"/>
      <c r="FB7" s="302"/>
      <c r="FC7" s="302"/>
      <c r="FD7" s="302"/>
      <c r="FE7" s="302"/>
      <c r="FF7" s="302"/>
      <c r="FG7" s="302"/>
      <c r="FH7" s="302"/>
      <c r="FI7" s="302"/>
      <c r="FJ7" s="302"/>
      <c r="FK7" s="302"/>
      <c r="FL7" s="302"/>
      <c r="FM7" s="302"/>
      <c r="FN7" s="302"/>
      <c r="FO7" s="302"/>
      <c r="FP7" s="302"/>
      <c r="FQ7" s="302"/>
      <c r="FR7" s="302"/>
      <c r="FS7" s="302"/>
      <c r="FT7" s="302"/>
      <c r="FU7" s="302"/>
      <c r="FV7" s="302"/>
      <c r="FW7" s="302"/>
      <c r="FX7" s="302"/>
      <c r="FY7" s="302"/>
      <c r="FZ7" s="302"/>
      <c r="GA7" s="302"/>
      <c r="GB7" s="302"/>
      <c r="GC7" s="302"/>
      <c r="GD7" s="302"/>
      <c r="GE7" s="302"/>
      <c r="GF7" s="302"/>
      <c r="GG7" s="302"/>
      <c r="GH7" s="302"/>
      <c r="GI7" s="302"/>
      <c r="GJ7" s="302"/>
      <c r="GK7" s="302"/>
      <c r="GL7" s="302"/>
      <c r="GM7" s="302"/>
      <c r="GN7" s="302"/>
      <c r="GO7" s="302"/>
      <c r="GP7" s="302"/>
      <c r="GQ7" s="302"/>
      <c r="GR7" s="302"/>
      <c r="GS7" s="302"/>
      <c r="GT7" s="302"/>
      <c r="GU7" s="302"/>
      <c r="GV7" s="302"/>
      <c r="GW7" s="302"/>
      <c r="GX7" s="302"/>
      <c r="GY7" s="302"/>
      <c r="GZ7" s="302"/>
      <c r="HA7" s="302"/>
      <c r="HB7" s="302"/>
      <c r="HC7" s="302"/>
      <c r="HD7" s="302"/>
      <c r="HE7" s="302"/>
      <c r="HF7" s="302"/>
      <c r="HG7" s="302"/>
      <c r="HH7" s="302"/>
      <c r="HI7" s="302"/>
      <c r="HJ7" s="302"/>
      <c r="HK7" s="302"/>
      <c r="HL7" s="302"/>
      <c r="HM7" s="302"/>
      <c r="HN7" s="302"/>
      <c r="HO7" s="302"/>
      <c r="HP7" s="302"/>
      <c r="HQ7" s="302"/>
      <c r="HR7" s="302"/>
      <c r="HS7" s="302"/>
      <c r="HT7" s="302"/>
      <c r="HU7" s="302"/>
      <c r="HV7" s="302"/>
      <c r="HW7" s="302"/>
      <c r="HX7" s="302"/>
      <c r="HY7" s="302"/>
      <c r="HZ7" s="302"/>
      <c r="IA7" s="302"/>
      <c r="IB7" s="302"/>
      <c r="IC7" s="302"/>
      <c r="ID7" s="302"/>
      <c r="IE7" s="302"/>
      <c r="IF7" s="302"/>
      <c r="IG7" s="302"/>
      <c r="IH7" s="302"/>
      <c r="II7" s="302"/>
      <c r="IJ7" s="302"/>
      <c r="IK7" s="302"/>
      <c r="IL7" s="302"/>
      <c r="IM7" s="302"/>
      <c r="IN7" s="302"/>
      <c r="IO7" s="302"/>
      <c r="IP7" s="302"/>
      <c r="IQ7" s="302"/>
      <c r="IR7" s="302"/>
      <c r="IS7" s="302"/>
      <c r="IT7" s="302"/>
      <c r="IU7" s="302"/>
    </row>
    <row r="8">
      <c r="A8" s="302"/>
      <c r="L8" s="304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02"/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E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</row>
    <row r="9">
      <c r="A9" s="302"/>
      <c r="L9" s="304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E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</row>
    <row r="10" customHeight="1" ht="23">
      <c r="A10" s="302"/>
      <c r="L10" s="304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2"/>
      <c r="FL10" s="302"/>
      <c r="FM10" s="302"/>
      <c r="FN10" s="302"/>
      <c r="FO10" s="302"/>
      <c r="FP10" s="302"/>
      <c r="FQ10" s="302"/>
      <c r="FR10" s="302"/>
      <c r="FS10" s="302"/>
      <c r="FT10" s="302"/>
      <c r="FU10" s="302"/>
      <c r="FV10" s="302"/>
      <c r="FW10" s="302"/>
      <c r="FX10" s="302"/>
      <c r="FY10" s="302"/>
      <c r="FZ10" s="302"/>
      <c r="GA10" s="302"/>
      <c r="GB10" s="302"/>
      <c r="GC10" s="302"/>
      <c r="GD10" s="302"/>
      <c r="GE10" s="302"/>
      <c r="GF10" s="302"/>
      <c r="GG10" s="302"/>
      <c r="GH10" s="302"/>
      <c r="GI10" s="302"/>
      <c r="GJ10" s="302"/>
      <c r="GK10" s="302"/>
      <c r="GL10" s="302"/>
      <c r="GM10" s="302"/>
      <c r="GN10" s="302"/>
      <c r="GO10" s="302"/>
      <c r="GP10" s="302"/>
      <c r="GQ10" s="302"/>
      <c r="GR10" s="302"/>
      <c r="GS10" s="302"/>
      <c r="GT10" s="302"/>
      <c r="GU10" s="302"/>
      <c r="GV10" s="302"/>
      <c r="GW10" s="302"/>
      <c r="GX10" s="302"/>
      <c r="GY10" s="302"/>
      <c r="GZ10" s="302"/>
      <c r="HA10" s="302"/>
      <c r="HB10" s="302"/>
      <c r="HC10" s="302"/>
      <c r="HD10" s="302"/>
      <c r="HE10" s="302"/>
      <c r="HF10" s="302"/>
      <c r="HG10" s="302"/>
      <c r="HH10" s="302"/>
      <c r="HI10" s="302"/>
      <c r="HJ10" s="302"/>
      <c r="HK10" s="302"/>
      <c r="HL10" s="302"/>
      <c r="HM10" s="302"/>
      <c r="HN10" s="302"/>
      <c r="HO10" s="302"/>
      <c r="HP10" s="302"/>
      <c r="HQ10" s="302"/>
      <c r="HR10" s="302"/>
      <c r="HS10" s="302"/>
      <c r="HT10" s="302"/>
      <c r="HU10" s="302"/>
      <c r="HV10" s="302"/>
      <c r="HW10" s="302"/>
      <c r="HX10" s="302"/>
      <c r="HY10" s="302"/>
      <c r="HZ10" s="302"/>
      <c r="IA10" s="302"/>
      <c r="IB10" s="302"/>
      <c r="IC10" s="302"/>
      <c r="ID10" s="302"/>
      <c r="IE10" s="302"/>
      <c r="IF10" s="302"/>
      <c r="IG10" s="302"/>
      <c r="IH10" s="302"/>
      <c r="II10" s="302"/>
      <c r="IJ10" s="302"/>
      <c r="IK10" s="302"/>
      <c r="IL10" s="302"/>
      <c r="IM10" s="302"/>
      <c r="IN10" s="302"/>
      <c r="IO10" s="302"/>
      <c r="IP10" s="302"/>
      <c r="IQ10" s="302"/>
      <c r="IR10" s="302"/>
      <c r="IS10" s="302"/>
      <c r="IT10" s="302"/>
      <c r="IU10" s="302"/>
    </row>
    <row r="11" customHeight="1" ht="12">
      <c r="A11" s="302"/>
      <c r="D11" s="309" t="s">
        <v>0</v>
      </c>
      <c r="E11" s="309"/>
      <c r="F11" s="310" t="s">
        <v>277</v>
      </c>
      <c r="G11" s="310"/>
      <c r="H11" s="310"/>
      <c r="I11" s="309" t="s">
        <v>289</v>
      </c>
      <c r="J11" s="309"/>
      <c r="K11" s="309"/>
      <c r="L11" s="304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  <c r="EA11" s="302"/>
      <c r="EB11" s="302"/>
      <c r="EC11" s="302"/>
      <c r="ED11" s="302"/>
      <c r="EE11" s="302"/>
      <c r="EF11" s="302"/>
      <c r="EG11" s="302"/>
      <c r="EH11" s="302"/>
      <c r="EI11" s="302"/>
      <c r="EJ11" s="302"/>
      <c r="EK11" s="302"/>
      <c r="EL11" s="302"/>
      <c r="EM11" s="302"/>
      <c r="EN11" s="302"/>
      <c r="EO11" s="302"/>
      <c r="EP11" s="302"/>
      <c r="EQ11" s="302"/>
      <c r="ER11" s="302"/>
      <c r="ES11" s="302"/>
      <c r="ET11" s="302"/>
      <c r="EU11" s="302"/>
      <c r="EV11" s="302"/>
      <c r="EW11" s="302"/>
      <c r="EX11" s="302"/>
      <c r="EY11" s="302"/>
      <c r="EZ11" s="302"/>
      <c r="FA11" s="302"/>
      <c r="FB11" s="302"/>
      <c r="FC11" s="302"/>
      <c r="FD11" s="302"/>
      <c r="FE11" s="302"/>
      <c r="FF11" s="302"/>
      <c r="FG11" s="302"/>
      <c r="FH11" s="302"/>
      <c r="FI11" s="302"/>
      <c r="FJ11" s="302"/>
      <c r="FK11" s="302"/>
      <c r="FL11" s="302"/>
      <c r="FM11" s="302"/>
      <c r="FN11" s="302"/>
      <c r="FO11" s="302"/>
      <c r="FP11" s="302"/>
      <c r="FQ11" s="302"/>
      <c r="FR11" s="302"/>
      <c r="FS11" s="302"/>
      <c r="FT11" s="302"/>
      <c r="FU11" s="302"/>
      <c r="FV11" s="302"/>
      <c r="FW11" s="302"/>
      <c r="FX11" s="302"/>
      <c r="FY11" s="302"/>
      <c r="FZ11" s="302"/>
      <c r="GA11" s="302"/>
      <c r="GB11" s="302"/>
      <c r="GC11" s="302"/>
      <c r="GD11" s="302"/>
      <c r="GE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</row>
    <row r="12" customHeight="1" ht="12">
      <c r="A12" s="302"/>
      <c r="B12" s="311"/>
      <c r="D12" s="312"/>
      <c r="E12" s="312"/>
      <c r="F12" s="313"/>
      <c r="G12" s="313"/>
      <c r="L12" s="304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2"/>
      <c r="FP12" s="302"/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2"/>
      <c r="GD12" s="302"/>
      <c r="GE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</row>
    <row r="13" customHeight="1" ht="12">
      <c r="A13" s="302"/>
      <c r="B13" s="311"/>
      <c r="L13" s="304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2"/>
      <c r="FL13" s="302"/>
      <c r="FM13" s="302"/>
      <c r="FN13" s="302"/>
      <c r="FO13" s="302"/>
      <c r="FP13" s="302"/>
      <c r="FQ13" s="302"/>
      <c r="FR13" s="302"/>
      <c r="FS13" s="302"/>
      <c r="FT13" s="302"/>
      <c r="FU13" s="302"/>
      <c r="FV13" s="302"/>
      <c r="FW13" s="302"/>
      <c r="FX13" s="302"/>
      <c r="FY13" s="302"/>
      <c r="FZ13" s="302"/>
      <c r="GA13" s="302"/>
      <c r="GB13" s="302"/>
      <c r="GC13" s="302"/>
      <c r="GD13" s="302"/>
      <c r="GE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</row>
    <row r="14" customHeight="1" ht="12">
      <c r="A14" s="302"/>
      <c r="B14" s="311"/>
      <c r="L14" s="304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  <c r="FL14" s="302"/>
      <c r="FM14" s="302"/>
      <c r="FN14" s="302"/>
      <c r="FO14" s="302"/>
      <c r="FP14" s="302"/>
      <c r="FQ14" s="302"/>
      <c r="FR14" s="302"/>
      <c r="FS14" s="302"/>
      <c r="FT14" s="302"/>
      <c r="FU14" s="302"/>
      <c r="FV14" s="302"/>
      <c r="FW14" s="302"/>
      <c r="FX14" s="302"/>
      <c r="FY14" s="302"/>
      <c r="FZ14" s="302"/>
      <c r="GA14" s="302"/>
      <c r="GB14" s="302"/>
      <c r="GC14" s="302"/>
      <c r="GD14" s="302"/>
      <c r="GE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</row>
    <row r="15" customHeight="1" ht="12">
      <c r="A15" s="302"/>
      <c r="B15" s="311"/>
      <c r="L15" s="304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  <c r="FL15" s="302"/>
      <c r="FM15" s="302"/>
      <c r="FN15" s="302"/>
      <c r="FO15" s="302"/>
      <c r="FP15" s="302"/>
      <c r="FQ15" s="302"/>
      <c r="FR15" s="302"/>
      <c r="FS15" s="302"/>
      <c r="FT15" s="302"/>
      <c r="FU15" s="302"/>
      <c r="FV15" s="302"/>
      <c r="FW15" s="302"/>
      <c r="FX15" s="302"/>
      <c r="FY15" s="302"/>
      <c r="FZ15" s="302"/>
      <c r="GA15" s="302"/>
      <c r="GB15" s="302"/>
      <c r="GC15" s="302"/>
      <c r="GD15" s="302"/>
      <c r="GE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</row>
    <row r="16" customHeight="1" ht="12">
      <c r="A16" s="302"/>
      <c r="B16" s="311"/>
      <c r="F16" s="314"/>
      <c r="G16" s="314"/>
      <c r="H16" s="314"/>
      <c r="I16" s="315"/>
      <c r="L16" s="304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302"/>
      <c r="FH16" s="302"/>
      <c r="FI16" s="302"/>
      <c r="FJ16" s="302"/>
      <c r="FK16" s="302"/>
      <c r="FL16" s="302"/>
      <c r="FM16" s="302"/>
      <c r="FN16" s="302"/>
      <c r="FO16" s="302"/>
      <c r="FP16" s="302"/>
      <c r="FQ16" s="302"/>
      <c r="FR16" s="302"/>
      <c r="FS16" s="302"/>
      <c r="FT16" s="302"/>
      <c r="FU16" s="302"/>
      <c r="FV16" s="302"/>
      <c r="FW16" s="302"/>
      <c r="FX16" s="302"/>
      <c r="FY16" s="302"/>
      <c r="FZ16" s="302"/>
      <c r="GA16" s="302"/>
      <c r="GB16" s="302"/>
      <c r="GC16" s="302"/>
      <c r="GD16" s="302"/>
      <c r="GE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</row>
    <row r="17" customHeight="1" ht="12">
      <c r="A17" s="302"/>
      <c r="B17" s="311"/>
      <c r="L17" s="304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2"/>
      <c r="FL17" s="302"/>
      <c r="FM17" s="302"/>
      <c r="FN17" s="302"/>
      <c r="FO17" s="302"/>
      <c r="FP17" s="302"/>
      <c r="FQ17" s="302"/>
      <c r="FR17" s="302"/>
      <c r="FS17" s="302"/>
      <c r="FT17" s="302"/>
      <c r="FU17" s="302"/>
      <c r="FV17" s="302"/>
      <c r="FW17" s="302"/>
      <c r="FX17" s="302"/>
      <c r="FY17" s="302"/>
      <c r="FZ17" s="302"/>
      <c r="GA17" s="302"/>
      <c r="GB17" s="302"/>
      <c r="GC17" s="302"/>
      <c r="GD17" s="302"/>
      <c r="GE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</row>
    <row r="18" customHeight="1" ht="12">
      <c r="A18" s="302"/>
      <c r="B18" s="311"/>
      <c r="D18" s="309" t="s">
        <v>290</v>
      </c>
      <c r="E18" s="309"/>
      <c r="F18" s="310"/>
      <c r="G18" s="310"/>
      <c r="H18" s="310"/>
      <c r="I18" s="310"/>
      <c r="J18" s="310"/>
      <c r="L18" s="304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2"/>
      <c r="EZ18" s="302"/>
      <c r="FA18" s="302"/>
      <c r="FB18" s="302"/>
      <c r="FC18" s="302"/>
      <c r="FD18" s="302"/>
      <c r="FE18" s="302"/>
      <c r="FF18" s="302"/>
      <c r="FG18" s="302"/>
      <c r="FH18" s="302"/>
      <c r="FI18" s="302"/>
      <c r="FJ18" s="302"/>
      <c r="FK18" s="302"/>
      <c r="FL18" s="302"/>
      <c r="FM18" s="302"/>
      <c r="FN18" s="302"/>
      <c r="FO18" s="302"/>
      <c r="FP18" s="302"/>
      <c r="FQ18" s="302"/>
      <c r="FR18" s="302"/>
      <c r="FS18" s="302"/>
      <c r="FT18" s="302"/>
      <c r="FU18" s="302"/>
      <c r="FV18" s="302"/>
      <c r="FW18" s="302"/>
      <c r="FX18" s="302"/>
      <c r="FY18" s="302"/>
      <c r="FZ18" s="302"/>
      <c r="GA18" s="302"/>
      <c r="GB18" s="302"/>
      <c r="GC18" s="302"/>
      <c r="GD18" s="302"/>
      <c r="GE18" s="302"/>
      <c r="GF18" s="302"/>
      <c r="GG18" s="302"/>
      <c r="GH18" s="302"/>
      <c r="GI18" s="302"/>
      <c r="GJ18" s="302"/>
      <c r="GK18" s="302"/>
      <c r="GL18" s="302"/>
      <c r="GM18" s="302"/>
      <c r="GN18" s="302"/>
      <c r="GO18" s="302"/>
      <c r="GP18" s="302"/>
      <c r="GQ18" s="302"/>
      <c r="GR18" s="302"/>
      <c r="GS18" s="302"/>
      <c r="GT18" s="302"/>
      <c r="GU18" s="302"/>
      <c r="GV18" s="302"/>
      <c r="GW18" s="302"/>
      <c r="GX18" s="302"/>
      <c r="GY18" s="302"/>
      <c r="GZ18" s="302"/>
      <c r="HA18" s="302"/>
      <c r="HB18" s="302"/>
      <c r="HC18" s="302"/>
      <c r="HD18" s="302"/>
      <c r="HE18" s="302"/>
      <c r="HF18" s="302"/>
      <c r="HG18" s="302"/>
      <c r="HH18" s="302"/>
      <c r="HI18" s="302"/>
      <c r="HJ18" s="302"/>
      <c r="HK18" s="302"/>
      <c r="HL18" s="302"/>
      <c r="HM18" s="302"/>
      <c r="HN18" s="302"/>
      <c r="HO18" s="302"/>
      <c r="HP18" s="302"/>
      <c r="HQ18" s="302"/>
      <c r="HR18" s="302"/>
      <c r="HS18" s="302"/>
      <c r="HT18" s="302"/>
      <c r="HU18" s="302"/>
      <c r="HV18" s="302"/>
      <c r="HW18" s="302"/>
      <c r="HX18" s="302"/>
      <c r="HY18" s="302"/>
      <c r="HZ18" s="302"/>
      <c r="IA18" s="302"/>
      <c r="IB18" s="302"/>
      <c r="IC18" s="302"/>
      <c r="ID18" s="302"/>
      <c r="IE18" s="302"/>
      <c r="IF18" s="302"/>
      <c r="IG18" s="302"/>
      <c r="IH18" s="302"/>
      <c r="II18" s="302"/>
      <c r="IJ18" s="302"/>
      <c r="IK18" s="302"/>
      <c r="IL18" s="302"/>
      <c r="IM18" s="302"/>
      <c r="IN18" s="302"/>
      <c r="IO18" s="302"/>
      <c r="IP18" s="302"/>
      <c r="IQ18" s="302"/>
      <c r="IR18" s="302"/>
      <c r="IS18" s="302"/>
      <c r="IT18" s="302"/>
      <c r="IU18" s="302"/>
    </row>
    <row r="19" customHeight="1" ht="12">
      <c r="A19" s="302"/>
      <c r="B19" s="311"/>
      <c r="L19" s="304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2"/>
      <c r="DI19" s="302"/>
      <c r="DJ19" s="302"/>
      <c r="DK19" s="302"/>
      <c r="DL19" s="302"/>
      <c r="DM19" s="302"/>
      <c r="DN19" s="302"/>
      <c r="DO19" s="302"/>
      <c r="DP19" s="302"/>
      <c r="DQ19" s="302"/>
      <c r="DR19" s="302"/>
      <c r="DS19" s="302"/>
      <c r="DT19" s="302"/>
      <c r="DU19" s="302"/>
      <c r="DV19" s="302"/>
      <c r="DW19" s="302"/>
      <c r="DX19" s="302"/>
      <c r="DY19" s="302"/>
      <c r="DZ19" s="302"/>
      <c r="EA19" s="302"/>
      <c r="EB19" s="302"/>
      <c r="EC19" s="302"/>
      <c r="ED19" s="302"/>
      <c r="EE19" s="302"/>
      <c r="EF19" s="302"/>
      <c r="EG19" s="302"/>
      <c r="EH19" s="302"/>
      <c r="EI19" s="302"/>
      <c r="EJ19" s="302"/>
      <c r="EK19" s="302"/>
      <c r="EL19" s="302"/>
      <c r="EM19" s="302"/>
      <c r="EN19" s="302"/>
      <c r="EO19" s="302"/>
      <c r="EP19" s="302"/>
      <c r="EQ19" s="302"/>
      <c r="ER19" s="302"/>
      <c r="ES19" s="302"/>
      <c r="ET19" s="302"/>
      <c r="EU19" s="302"/>
      <c r="EV19" s="302"/>
      <c r="EW19" s="302"/>
      <c r="EX19" s="302"/>
      <c r="EY19" s="302"/>
      <c r="EZ19" s="302"/>
      <c r="FA19" s="302"/>
      <c r="FB19" s="302"/>
      <c r="FC19" s="302"/>
      <c r="FD19" s="302"/>
      <c r="FE19" s="302"/>
      <c r="FF19" s="302"/>
      <c r="FG19" s="302"/>
      <c r="FH19" s="302"/>
      <c r="FI19" s="302"/>
      <c r="FJ19" s="302"/>
      <c r="FK19" s="302"/>
      <c r="FL19" s="302"/>
      <c r="FM19" s="302"/>
      <c r="FN19" s="302"/>
      <c r="FO19" s="302"/>
      <c r="FP19" s="302"/>
      <c r="FQ19" s="302"/>
      <c r="FR19" s="302"/>
      <c r="FS19" s="302"/>
      <c r="FT19" s="302"/>
      <c r="FU19" s="302"/>
      <c r="FV19" s="302"/>
      <c r="FW19" s="302"/>
      <c r="FX19" s="302"/>
      <c r="FY19" s="302"/>
      <c r="FZ19" s="302"/>
      <c r="GA19" s="302"/>
      <c r="GB19" s="302"/>
      <c r="GC19" s="302"/>
      <c r="GD19" s="302"/>
      <c r="GE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</row>
    <row r="20">
      <c r="A20" s="302"/>
      <c r="B20" s="311"/>
      <c r="F20" s="310"/>
      <c r="G20" s="310"/>
      <c r="H20" s="310"/>
      <c r="L20" s="304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2"/>
      <c r="EZ20" s="302"/>
      <c r="FA20" s="302"/>
      <c r="FB20" s="302"/>
      <c r="FC20" s="302"/>
      <c r="FD20" s="302"/>
      <c r="FE20" s="302"/>
      <c r="FF20" s="302"/>
      <c r="FG20" s="302"/>
      <c r="FH20" s="302"/>
      <c r="FI20" s="302"/>
      <c r="FJ20" s="302"/>
      <c r="FK20" s="302"/>
      <c r="FL20" s="302"/>
      <c r="FM20" s="302"/>
      <c r="FN20" s="302"/>
      <c r="FO20" s="302"/>
      <c r="FP20" s="302"/>
      <c r="FQ20" s="302"/>
      <c r="FR20" s="302"/>
      <c r="FS20" s="302"/>
      <c r="FT20" s="302"/>
      <c r="FU20" s="302"/>
      <c r="FV20" s="302"/>
      <c r="FW20" s="302"/>
      <c r="FX20" s="302"/>
      <c r="FY20" s="302"/>
      <c r="FZ20" s="302"/>
      <c r="GA20" s="302"/>
      <c r="GB20" s="302"/>
      <c r="GC20" s="302"/>
      <c r="GD20" s="302"/>
      <c r="GE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</row>
    <row r="21" customHeight="1" ht="12">
      <c r="A21" s="302"/>
      <c r="I21" s="316"/>
      <c r="L21" s="304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2"/>
      <c r="EL21" s="302"/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2"/>
      <c r="FL21" s="302"/>
      <c r="FM21" s="302"/>
      <c r="FN21" s="302"/>
      <c r="FO21" s="302"/>
      <c r="FP21" s="302"/>
      <c r="FQ21" s="302"/>
      <c r="FR21" s="302"/>
      <c r="FS21" s="302"/>
      <c r="FT21" s="302"/>
      <c r="FU21" s="302"/>
      <c r="FV21" s="302"/>
      <c r="FW21" s="302"/>
      <c r="FX21" s="302"/>
      <c r="FY21" s="302"/>
      <c r="FZ21" s="302"/>
      <c r="GA21" s="302"/>
      <c r="GB21" s="302"/>
      <c r="GC21" s="302"/>
      <c r="GD21" s="302"/>
      <c r="GE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</row>
    <row r="22" customHeight="1" ht="6">
      <c r="A22" s="302"/>
      <c r="B22" s="303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2"/>
      <c r="CT22" s="302"/>
      <c r="CU22" s="302"/>
      <c r="CV22" s="302"/>
      <c r="CW22" s="302"/>
      <c r="CX22" s="302"/>
      <c r="CY22" s="302"/>
      <c r="CZ22" s="302"/>
      <c r="DA22" s="302"/>
      <c r="DB22" s="302"/>
      <c r="DC22" s="302"/>
      <c r="DD22" s="302"/>
      <c r="DE22" s="302"/>
      <c r="DF22" s="302"/>
      <c r="DG22" s="302"/>
      <c r="DH22" s="302"/>
      <c r="DI22" s="302"/>
      <c r="DJ22" s="302"/>
      <c r="DK22" s="302"/>
      <c r="DL22" s="302"/>
      <c r="DM22" s="302"/>
      <c r="DN22" s="302"/>
      <c r="DO22" s="302"/>
      <c r="DP22" s="302"/>
      <c r="DQ22" s="302"/>
      <c r="DR22" s="302"/>
      <c r="DS22" s="302"/>
      <c r="DT22" s="302"/>
      <c r="DU22" s="302"/>
      <c r="DV22" s="302"/>
      <c r="DW22" s="302"/>
      <c r="DX22" s="302"/>
      <c r="DY22" s="302"/>
      <c r="DZ22" s="302"/>
      <c r="EA22" s="302"/>
      <c r="EB22" s="302"/>
      <c r="EC22" s="302"/>
      <c r="ED22" s="302"/>
      <c r="EE22" s="302"/>
      <c r="EF22" s="302"/>
      <c r="EG22" s="302"/>
      <c r="EH22" s="302"/>
      <c r="EI22" s="302"/>
      <c r="EJ22" s="302"/>
      <c r="EK22" s="302"/>
      <c r="EL22" s="302"/>
      <c r="EM22" s="302"/>
      <c r="EN22" s="302"/>
      <c r="EO22" s="302"/>
      <c r="EP22" s="302"/>
      <c r="EQ22" s="302"/>
      <c r="ER22" s="302"/>
      <c r="ES22" s="302"/>
      <c r="ET22" s="302"/>
      <c r="EU22" s="302"/>
      <c r="EV22" s="302"/>
      <c r="EW22" s="302"/>
      <c r="EX22" s="302"/>
      <c r="EY22" s="302"/>
      <c r="EZ22" s="302"/>
      <c r="FA22" s="302"/>
      <c r="FB22" s="302"/>
      <c r="FC22" s="302"/>
      <c r="FD22" s="302"/>
      <c r="FE22" s="302"/>
      <c r="FF22" s="302"/>
      <c r="FG22" s="302"/>
      <c r="FH22" s="302"/>
      <c r="FI22" s="302"/>
      <c r="FJ22" s="302"/>
      <c r="FK22" s="302"/>
      <c r="FL22" s="302"/>
      <c r="FM22" s="302"/>
      <c r="FN22" s="302"/>
      <c r="FO22" s="302"/>
      <c r="FP22" s="302"/>
      <c r="FQ22" s="302"/>
      <c r="FR22" s="302"/>
      <c r="FS22" s="302"/>
      <c r="FT22" s="302"/>
      <c r="FU22" s="302"/>
      <c r="FV22" s="302"/>
      <c r="FW22" s="302"/>
      <c r="FX22" s="302"/>
      <c r="FY22" s="302"/>
      <c r="FZ22" s="302"/>
      <c r="GA22" s="302"/>
      <c r="GB22" s="302"/>
      <c r="GC22" s="302"/>
      <c r="GD22" s="302"/>
      <c r="GE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</row>
    <row r="23" customHeight="1" ht="9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</row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/>
    <row r="35"/>
  </sheetData>
  <mergeCells count="6">
    <mergeCell ref="C6:J6"/>
    <mergeCell ref="F11:H11"/>
    <mergeCell ref="F16:H16"/>
    <mergeCell ref="F18:H18"/>
    <mergeCell ref="I18:J18"/>
    <mergeCell ref="F20:H20"/>
  </mergeCells>
  <pageMargins left="0.708661" right="0.708661" top="0.748031" bottom="0.748031" header="0.314961" footer="0.314961"/>
  <pageSetup paperSize="9"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1D04F"/>
    <pageSetUpPr fitToPage="1"/>
  </sheetPr>
  <sheetViews>
    <sheetView workbookViewId="0" topLeftCell="A1" showGridLines="false" view="normal" zoomScaleSheetLayoutView="100" zoomScale="90" zoomScaleNormal="90" tabSelected="1">
      <pane activePane="bottomLeft" ySplit="13" topLeftCell="A14" state="frozen"/>
      <selection pane="bottomLeft" activeCell="D271" activeCellId="0" sqref="D271"/>
    </sheetView>
  </sheetViews>
  <sheetFormatPr defaultRowHeight="15" outlineLevelRow="0" outlineLevelCol="0" zeroHeight="true" defaultColWidth="8.77734375"/>
  <cols>
    <col min="1" max="1" width="1.42578125" customWidth="1" style="72"/>
    <col min="2" max="2" width="1.28515625" customWidth="1" style="72"/>
    <col min="3" max="3" width="1" customWidth="1" style="72"/>
    <col min="4" max="4" width="58.7109375" customWidth="1" style="72"/>
    <col min="5" max="5" width="19.85546875" customWidth="1" style="72"/>
    <col min="6" max="6" width="31" customWidth="1" style="72"/>
    <col min="7" max="7" width="7.5703125" customWidth="1" style="79"/>
    <col min="8" max="8" width="9.28515625" customWidth="1" style="79"/>
    <col min="9" max="9" width="14.42578125" customWidth="1" style="263"/>
    <col min="10" max="10" width="1" customWidth="1" style="72"/>
    <col min="11" max="11" width="1.28515625" customWidth="1" style="72"/>
    <col min="12" max="12" width="1.28515625" customWidth="1" style="72"/>
    <col min="13" max="13" width="1.42578125" customWidth="1" style="72"/>
    <col min="14" max="16384" width="8.77734375" style="72"/>
  </cols>
  <sheetData>
    <row r="1" customHeight="1" ht="8">
      <c r="A1" s="66"/>
      <c r="B1" s="66"/>
      <c r="C1" s="66"/>
      <c r="D1" s="67"/>
      <c r="E1" s="67"/>
      <c r="F1" s="67"/>
      <c r="G1" s="68"/>
      <c r="H1" s="68"/>
      <c r="I1" s="69"/>
      <c r="J1" s="70"/>
      <c r="K1" s="70"/>
      <c r="L1" s="70"/>
      <c r="M1" s="71"/>
    </row>
    <row r="2" customHeight="1" ht="8">
      <c r="A2" s="73"/>
      <c r="B2" s="74"/>
      <c r="C2" s="74"/>
      <c r="D2" s="75"/>
      <c r="E2" s="75"/>
      <c r="F2" s="75"/>
      <c r="G2" s="76"/>
      <c r="H2" s="76"/>
      <c r="I2" s="77"/>
      <c r="J2" s="74"/>
      <c r="K2" s="74"/>
      <c r="L2" s="70"/>
      <c r="M2" s="71"/>
    </row>
    <row r="3" customHeight="1" ht="12">
      <c r="A3" s="73"/>
      <c r="D3" s="78"/>
      <c r="E3" s="78"/>
      <c r="F3" s="78"/>
      <c r="I3" s="80"/>
      <c r="L3" s="81"/>
      <c r="M3" s="71"/>
    </row>
    <row r="4" customHeight="1" ht="57">
      <c r="A4" s="73"/>
      <c r="D4" s="78"/>
      <c r="E4" s="78"/>
      <c r="F4" s="78"/>
      <c r="I4" s="80"/>
      <c r="L4" s="81"/>
      <c r="M4" s="71"/>
    </row>
    <row r="5" customHeight="1" ht="18">
      <c r="A5" s="73"/>
      <c r="D5" s="78"/>
      <c r="E5" s="78"/>
      <c r="F5" s="78"/>
      <c r="I5" s="80"/>
      <c r="L5" s="81"/>
      <c r="M5" s="71"/>
    </row>
    <row r="6" customHeight="1" ht="12">
      <c r="A6" s="73"/>
      <c r="C6" s="82" t="s">
        <v>0</v>
      </c>
      <c r="D6" s="83"/>
      <c r="E6" s="83"/>
      <c r="F6" s="83"/>
      <c r="G6" s="83"/>
      <c r="H6" s="83"/>
      <c r="I6" s="83"/>
      <c r="J6" s="83"/>
      <c r="L6" s="81"/>
      <c r="M6" s="71"/>
    </row>
    <row r="7" customHeight="1" ht="14">
      <c r="A7" s="73"/>
      <c r="C7" s="83"/>
      <c r="D7" s="83"/>
      <c r="E7" s="83"/>
      <c r="F7" s="83"/>
      <c r="G7" s="83"/>
      <c r="H7" s="83"/>
      <c r="I7" s="83"/>
      <c r="J7" s="83"/>
      <c r="L7" s="81"/>
      <c r="M7" s="71"/>
    </row>
    <row r="8" customHeight="1" ht="19">
      <c r="A8" s="73"/>
      <c r="C8" s="83"/>
      <c r="D8" s="83"/>
      <c r="E8" s="83"/>
      <c r="F8" s="83"/>
      <c r="G8" s="83"/>
      <c r="H8" s="83"/>
      <c r="I8" s="83"/>
      <c r="J8" s="83"/>
      <c r="L8" s="81"/>
      <c r="M8" s="71"/>
    </row>
    <row r="9" customHeight="1" ht="14">
      <c r="A9" s="73"/>
      <c r="C9" s="84"/>
      <c r="D9" s="85" t="s">
        <v>1</v>
      </c>
      <c r="E9" s="86"/>
      <c r="F9" s="87"/>
      <c r="G9" s="87"/>
      <c r="H9" s="87"/>
      <c r="I9" s="87"/>
      <c r="J9" s="87"/>
      <c r="L9" s="81"/>
      <c r="M9" s="71"/>
    </row>
    <row r="10" customHeight="1" ht="13">
      <c r="A10" s="73"/>
      <c r="C10" s="88"/>
      <c r="D10" s="89">
        <v>45325</v>
      </c>
      <c r="E10" s="90" t="s">
        <v>2</v>
      </c>
      <c r="F10" s="90"/>
      <c r="G10" s="90"/>
      <c r="H10" s="90"/>
      <c r="I10" s="90"/>
      <c r="J10" s="90"/>
      <c r="L10" s="81"/>
      <c r="M10" s="71"/>
    </row>
    <row r="11" customHeight="1" ht="3">
      <c r="A11" s="73"/>
      <c r="C11" s="91"/>
      <c r="D11" s="92"/>
      <c r="E11" s="92"/>
      <c r="F11" s="92"/>
      <c r="G11" s="93"/>
      <c r="H11" s="93"/>
      <c r="I11" s="94"/>
      <c r="J11" s="95"/>
      <c r="L11" s="81"/>
      <c r="M11" s="71"/>
    </row>
    <row r="12" customHeight="1" ht="12">
      <c r="A12" s="73"/>
      <c r="B12" s="96"/>
      <c r="C12" s="97"/>
      <c r="D12" s="98" t="s">
        <v>3</v>
      </c>
      <c r="E12" s="98"/>
      <c r="F12" s="99"/>
      <c r="G12" s="100" t="s">
        <v>4</v>
      </c>
      <c r="H12" s="101" t="s">
        <v>5</v>
      </c>
      <c r="I12" s="102" t="s">
        <v>6</v>
      </c>
      <c r="J12" s="103"/>
      <c r="K12" s="96"/>
      <c r="L12" s="81"/>
      <c r="M12" s="71"/>
    </row>
    <row r="13" customHeight="1" ht="12">
      <c r="A13" s="73"/>
      <c r="B13" s="96"/>
      <c r="C13" s="97"/>
      <c r="D13" s="104"/>
      <c r="E13" s="104"/>
      <c r="F13" s="105"/>
      <c r="G13" s="106"/>
      <c r="H13" s="107"/>
      <c r="I13" s="108"/>
      <c r="J13" s="103"/>
      <c r="K13" s="96"/>
      <c r="L13" s="81"/>
      <c r="M13" s="71"/>
    </row>
    <row r="14" customHeight="1" ht="16" customFormat="1" s="113">
      <c r="A14" s="73"/>
      <c r="B14" s="96"/>
      <c r="C14" s="109"/>
      <c r="D14" s="110" t="s">
        <v>7</v>
      </c>
      <c r="E14" s="110"/>
      <c r="F14" s="110"/>
      <c r="G14" s="110"/>
      <c r="H14" s="110"/>
      <c r="I14" s="110"/>
      <c r="J14" s="111"/>
      <c r="K14" s="112"/>
      <c r="L14" s="81"/>
      <c r="M14" s="71"/>
    </row>
    <row r="15" customHeight="1" ht="16" customFormat="1" s="113">
      <c r="A15" s="73"/>
      <c r="B15" s="96"/>
      <c r="C15" s="109"/>
      <c r="D15" s="114" t="s">
        <v>8</v>
      </c>
      <c r="E15" s="114"/>
      <c r="F15" s="115"/>
      <c r="G15" s="116" t="s">
        <v>9</v>
      </c>
      <c r="H15" s="117" t="s">
        <v>10</v>
      </c>
      <c r="I15" s="118">
        <v>589</v>
      </c>
      <c r="J15" s="111"/>
      <c r="K15" s="112"/>
      <c r="L15" s="81"/>
      <c r="M15" s="71"/>
    </row>
    <row r="16" customHeight="1" ht="26" customFormat="1" s="127">
      <c r="A16" s="119"/>
      <c r="B16" s="96"/>
      <c r="C16" s="120"/>
      <c r="D16" s="121" t="s">
        <v>11</v>
      </c>
      <c r="E16" s="121"/>
      <c r="F16" s="122" t="s">
        <v>12</v>
      </c>
      <c r="G16" s="123" t="s">
        <v>9</v>
      </c>
      <c r="H16" s="124" t="s">
        <v>10</v>
      </c>
      <c r="I16" s="125">
        <v>5720</v>
      </c>
      <c r="J16" s="126"/>
      <c r="L16" s="128"/>
      <c r="M16" s="129"/>
    </row>
    <row r="17" customHeight="1" ht="30" customFormat="1" s="127">
      <c r="A17" s="119"/>
      <c r="B17" s="96"/>
      <c r="C17" s="120"/>
      <c r="D17" s="121" t="s">
        <v>13</v>
      </c>
      <c r="E17" s="121"/>
      <c r="F17" s="122" t="s">
        <v>14</v>
      </c>
      <c r="G17" s="123" t="s">
        <v>9</v>
      </c>
      <c r="H17" s="124" t="s">
        <v>10</v>
      </c>
      <c r="I17" s="125">
        <v>7920</v>
      </c>
      <c r="J17" s="126"/>
      <c r="L17" s="128"/>
      <c r="M17" s="129"/>
    </row>
    <row r="18" customHeight="1" ht="26" customFormat="1" s="136">
      <c r="A18" s="119"/>
      <c r="B18" s="96"/>
      <c r="C18" s="130"/>
      <c r="D18" s="131" t="s">
        <v>15</v>
      </c>
      <c r="E18" s="131"/>
      <c r="F18" s="132" t="s">
        <v>14</v>
      </c>
      <c r="G18" s="133" t="s">
        <v>9</v>
      </c>
      <c r="H18" s="134" t="s">
        <v>10</v>
      </c>
      <c r="I18" s="118">
        <v>9880</v>
      </c>
      <c r="J18" s="135"/>
      <c r="L18" s="128"/>
      <c r="M18" s="129"/>
    </row>
    <row r="19" customHeight="1" ht="21" customFormat="1" s="136">
      <c r="A19" s="119"/>
      <c r="B19" s="96"/>
      <c r="C19" s="130"/>
      <c r="D19" s="137"/>
      <c r="E19" s="137"/>
      <c r="F19" s="138" t="s">
        <v>16</v>
      </c>
      <c r="G19" s="133" t="s">
        <v>9</v>
      </c>
      <c r="H19" s="134" t="s">
        <v>10</v>
      </c>
      <c r="I19" s="118">
        <v>9880</v>
      </c>
      <c r="J19" s="135"/>
      <c r="L19" s="128"/>
      <c r="M19" s="129"/>
    </row>
    <row r="20" customHeight="1" ht="26" customFormat="1" s="136">
      <c r="A20" s="119"/>
      <c r="B20" s="96"/>
      <c r="C20" s="130"/>
      <c r="D20" s="114" t="s">
        <v>17</v>
      </c>
      <c r="E20" s="114"/>
      <c r="F20" s="132" t="s">
        <v>18</v>
      </c>
      <c r="G20" s="116" t="s">
        <v>9</v>
      </c>
      <c r="H20" s="117" t="s">
        <v>10</v>
      </c>
      <c r="I20" s="118">
        <v>1590</v>
      </c>
      <c r="J20" s="135"/>
      <c r="L20" s="128"/>
      <c r="M20" s="129"/>
    </row>
    <row r="21" customHeight="1" ht="26" customFormat="1" s="143">
      <c r="A21" s="119"/>
      <c r="B21" s="96"/>
      <c r="C21" s="139"/>
      <c r="D21" s="140" t="s">
        <v>19</v>
      </c>
      <c r="E21" s="140"/>
      <c r="F21" s="138" t="s">
        <v>12</v>
      </c>
      <c r="G21" s="133" t="s">
        <v>9</v>
      </c>
      <c r="H21" s="117" t="s">
        <v>10</v>
      </c>
      <c r="I21" s="118">
        <v>1960</v>
      </c>
      <c r="J21" s="141"/>
      <c r="K21" s="142"/>
      <c r="L21" s="128"/>
      <c r="M21" s="129"/>
    </row>
    <row r="22" customHeight="1" ht="15" customFormat="1" s="153">
      <c r="A22" s="144"/>
      <c r="B22" s="96"/>
      <c r="C22" s="145"/>
      <c r="D22" s="121" t="s">
        <v>20</v>
      </c>
      <c r="E22" s="146"/>
      <c r="F22" s="147" t="s">
        <v>21</v>
      </c>
      <c r="G22" s="123" t="s">
        <v>9</v>
      </c>
      <c r="H22" s="148" t="s">
        <v>10</v>
      </c>
      <c r="I22" s="125">
        <v>3690</v>
      </c>
      <c r="J22" s="149"/>
      <c r="K22" s="150"/>
      <c r="L22" s="151"/>
      <c r="M22" s="152"/>
    </row>
    <row r="23" customHeight="1" ht="15" customFormat="1" s="153">
      <c r="A23" s="144"/>
      <c r="B23" s="96"/>
      <c r="C23" s="145"/>
      <c r="D23" s="154"/>
      <c r="E23" s="155"/>
      <c r="F23" s="156" t="s">
        <v>22</v>
      </c>
      <c r="G23" s="123" t="s">
        <v>9</v>
      </c>
      <c r="H23" s="148" t="s">
        <v>10</v>
      </c>
      <c r="I23" s="125">
        <v>6580</v>
      </c>
      <c r="J23" s="149"/>
      <c r="K23" s="150"/>
      <c r="L23" s="151"/>
      <c r="M23" s="152"/>
    </row>
    <row r="24" customHeight="1" ht="26" customFormat="1" s="127">
      <c r="A24" s="119"/>
      <c r="C24" s="120"/>
      <c r="D24" s="121" t="s">
        <v>23</v>
      </c>
      <c r="E24" s="121"/>
      <c r="F24" s="122" t="s">
        <v>12</v>
      </c>
      <c r="G24" s="123" t="s">
        <v>9</v>
      </c>
      <c r="H24" s="124" t="s">
        <v>10</v>
      </c>
      <c r="I24" s="125">
        <v>3400</v>
      </c>
      <c r="J24" s="126"/>
      <c r="L24" s="128"/>
      <c r="M24" s="129"/>
    </row>
    <row r="25" customHeight="1" ht="25" customFormat="1" s="127">
      <c r="A25" s="119"/>
      <c r="C25" s="120"/>
      <c r="D25" s="121" t="s">
        <v>24</v>
      </c>
      <c r="E25" s="121"/>
      <c r="F25" s="122" t="s">
        <v>12</v>
      </c>
      <c r="G25" s="123" t="s">
        <v>9</v>
      </c>
      <c r="H25" s="124" t="s">
        <v>10</v>
      </c>
      <c r="I25" s="125">
        <v>4160</v>
      </c>
      <c r="J25" s="126"/>
      <c r="L25" s="128"/>
      <c r="M25" s="129"/>
    </row>
    <row r="26" customHeight="1" ht="36" customFormat="1" s="143">
      <c r="A26" s="119"/>
      <c r="B26" s="127"/>
      <c r="C26" s="139"/>
      <c r="D26" s="121" t="s">
        <v>25</v>
      </c>
      <c r="E26" s="121"/>
      <c r="F26" s="157" t="s">
        <v>26</v>
      </c>
      <c r="G26" s="133" t="s">
        <v>9</v>
      </c>
      <c r="H26" s="117" t="s">
        <v>10</v>
      </c>
      <c r="I26" s="118">
        <v>3890</v>
      </c>
      <c r="J26" s="141"/>
      <c r="K26" s="142"/>
      <c r="L26" s="128"/>
      <c r="M26" s="129"/>
    </row>
    <row r="27" customHeight="1" ht="15" customFormat="1" s="143">
      <c r="A27" s="119"/>
      <c r="B27" s="127"/>
      <c r="C27" s="139"/>
      <c r="D27" s="158"/>
      <c r="E27" s="158"/>
      <c r="F27" s="159" t="s">
        <v>22</v>
      </c>
      <c r="G27" s="133" t="s">
        <v>9</v>
      </c>
      <c r="H27" s="117" t="s">
        <v>10</v>
      </c>
      <c r="I27" s="118">
        <v>5180</v>
      </c>
      <c r="J27" s="141"/>
      <c r="K27" s="142"/>
      <c r="L27" s="128"/>
      <c r="M27" s="129"/>
    </row>
    <row r="28" customHeight="1" ht="39" customFormat="1" s="143">
      <c r="A28" s="119"/>
      <c r="B28" s="127"/>
      <c r="C28" s="139"/>
      <c r="D28" s="160" t="s">
        <v>27</v>
      </c>
      <c r="E28" s="160"/>
      <c r="F28" s="138" t="s">
        <v>28</v>
      </c>
      <c r="G28" s="133" t="s">
        <v>9</v>
      </c>
      <c r="H28" s="117" t="s">
        <v>10</v>
      </c>
      <c r="I28" s="118">
        <v>4680</v>
      </c>
      <c r="J28" s="141"/>
      <c r="K28" s="142"/>
      <c r="L28" s="128"/>
      <c r="M28" s="129"/>
    </row>
    <row r="29" customHeight="1" ht="16" customFormat="1" s="113">
      <c r="A29" s="73"/>
      <c r="B29" s="127"/>
      <c r="C29" s="109"/>
      <c r="D29" s="161" t="s">
        <v>29</v>
      </c>
      <c r="E29" s="162"/>
      <c r="F29" s="162"/>
      <c r="G29" s="162"/>
      <c r="H29" s="162"/>
      <c r="I29" s="162"/>
      <c r="J29" s="111"/>
      <c r="K29" s="112"/>
      <c r="L29" s="81"/>
      <c r="M29" s="71"/>
    </row>
    <row r="30" customHeight="1" ht="16" customFormat="1" s="113">
      <c r="A30" s="73"/>
      <c r="B30" s="127"/>
      <c r="C30" s="109"/>
      <c r="D30" s="163" t="s">
        <v>30</v>
      </c>
      <c r="E30" s="162"/>
      <c r="F30" s="162"/>
      <c r="G30" s="162"/>
      <c r="H30" s="162"/>
      <c r="I30" s="162"/>
      <c r="J30" s="111"/>
      <c r="K30" s="112"/>
      <c r="L30" s="81"/>
      <c r="M30" s="71"/>
    </row>
    <row r="31" customHeight="1" ht="26" customFormat="1" s="127">
      <c r="A31" s="119"/>
      <c r="C31" s="120"/>
      <c r="D31" s="121" t="s">
        <v>31</v>
      </c>
      <c r="E31" s="121"/>
      <c r="F31" s="122" t="s">
        <v>32</v>
      </c>
      <c r="G31" s="123" t="s">
        <v>9</v>
      </c>
      <c r="H31" s="124" t="s">
        <v>10</v>
      </c>
      <c r="I31" s="125">
        <v>6540</v>
      </c>
      <c r="J31" s="126"/>
      <c r="L31" s="128"/>
      <c r="M31" s="129"/>
    </row>
    <row r="32" customHeight="1" ht="26" hidden="1" customFormat="1" s="127">
      <c r="A32" s="119"/>
      <c r="C32" s="120"/>
      <c r="D32" s="164" t="s">
        <v>33</v>
      </c>
      <c r="E32" s="164"/>
      <c r="F32" s="165" t="s">
        <v>34</v>
      </c>
      <c r="G32" s="166" t="s">
        <v>9</v>
      </c>
      <c r="H32" s="148" t="s">
        <v>10</v>
      </c>
      <c r="I32" s="125">
        <v>0</v>
      </c>
      <c r="J32" s="126"/>
      <c r="L32" s="128"/>
      <c r="M32" s="129"/>
    </row>
    <row r="33" customHeight="1" ht="35" customFormat="1" s="127">
      <c r="A33" s="119"/>
      <c r="C33" s="120"/>
      <c r="D33" s="131" t="s">
        <v>35</v>
      </c>
      <c r="E33" s="131"/>
      <c r="F33" s="165" t="s">
        <v>36</v>
      </c>
      <c r="G33" s="166" t="s">
        <v>9</v>
      </c>
      <c r="H33" s="148" t="s">
        <v>10</v>
      </c>
      <c r="I33" s="125">
        <v>2490</v>
      </c>
      <c r="J33" s="126"/>
      <c r="L33" s="128"/>
      <c r="M33" s="129"/>
    </row>
    <row r="34" customHeight="1" ht="16" customFormat="1" s="127">
      <c r="A34" s="119"/>
      <c r="C34" s="120"/>
      <c r="D34" s="167"/>
      <c r="E34" s="167"/>
      <c r="F34" s="168" t="s">
        <v>37</v>
      </c>
      <c r="G34" s="166" t="s">
        <v>9</v>
      </c>
      <c r="H34" s="124" t="s">
        <v>10</v>
      </c>
      <c r="I34" s="125">
        <v>4400</v>
      </c>
      <c r="J34" s="126"/>
      <c r="L34" s="128"/>
      <c r="M34" s="129"/>
    </row>
    <row r="35" customHeight="1" ht="15" customFormat="1" s="127">
      <c r="A35" s="119"/>
      <c r="C35" s="120"/>
      <c r="D35" s="137"/>
      <c r="E35" s="137"/>
      <c r="F35" s="168" t="s">
        <v>22</v>
      </c>
      <c r="G35" s="166" t="s">
        <v>9</v>
      </c>
      <c r="H35" s="124" t="s">
        <v>10</v>
      </c>
      <c r="I35" s="125">
        <v>6600</v>
      </c>
      <c r="J35" s="126"/>
      <c r="L35" s="128"/>
      <c r="M35" s="129"/>
    </row>
    <row r="36" ht="25" customFormat="1" s="127">
      <c r="A36" s="119"/>
      <c r="C36" s="120"/>
      <c r="D36" s="121" t="s">
        <v>38</v>
      </c>
      <c r="E36" s="146"/>
      <c r="F36" s="165" t="s">
        <v>39</v>
      </c>
      <c r="G36" s="123" t="s">
        <v>9</v>
      </c>
      <c r="H36" s="124" t="s">
        <v>10</v>
      </c>
      <c r="I36" s="125">
        <v>4900</v>
      </c>
      <c r="J36" s="126"/>
      <c r="L36" s="128"/>
      <c r="M36" s="129"/>
    </row>
    <row r="37" ht="25" customFormat="1" s="127">
      <c r="A37" s="119"/>
      <c r="C37" s="120"/>
      <c r="D37" s="154"/>
      <c r="E37" s="169"/>
      <c r="F37" s="165" t="s">
        <v>40</v>
      </c>
      <c r="G37" s="123" t="s">
        <v>9</v>
      </c>
      <c r="H37" s="124" t="s">
        <v>10</v>
      </c>
      <c r="I37" s="125">
        <v>6900</v>
      </c>
      <c r="J37" s="126"/>
      <c r="L37" s="128"/>
      <c r="M37" s="129"/>
    </row>
    <row r="38" customHeight="1" ht="38" hidden="1" customFormat="1" s="136">
      <c r="A38" s="119"/>
      <c r="C38" s="130"/>
      <c r="D38" s="170" t="s">
        <v>41</v>
      </c>
      <c r="E38" s="170"/>
      <c r="F38" s="132" t="s">
        <v>42</v>
      </c>
      <c r="G38" s="133" t="s">
        <v>9</v>
      </c>
      <c r="H38" s="134" t="s">
        <v>10</v>
      </c>
      <c r="I38" s="171">
        <v>0</v>
      </c>
      <c r="J38" s="135"/>
      <c r="L38" s="128"/>
      <c r="M38" s="129"/>
    </row>
    <row r="39" customHeight="1" ht="38" customFormat="1" s="136">
      <c r="A39" s="119"/>
      <c r="C39" s="130"/>
      <c r="D39" s="172" t="s">
        <v>43</v>
      </c>
      <c r="E39" s="172"/>
      <c r="F39" s="138" t="s">
        <v>44</v>
      </c>
      <c r="G39" s="116" t="s">
        <v>9</v>
      </c>
      <c r="H39" s="117" t="s">
        <v>10</v>
      </c>
      <c r="I39" s="118">
        <v>6840</v>
      </c>
      <c r="J39" s="135"/>
      <c r="L39" s="128"/>
      <c r="M39" s="129"/>
    </row>
    <row r="40" customHeight="1" ht="38" customFormat="1" s="136">
      <c r="A40" s="119"/>
      <c r="C40" s="130"/>
      <c r="D40" s="172" t="s">
        <v>45</v>
      </c>
      <c r="E40" s="170"/>
      <c r="F40" s="138" t="s">
        <v>44</v>
      </c>
      <c r="G40" s="116" t="s">
        <v>9</v>
      </c>
      <c r="H40" s="117" t="s">
        <v>10</v>
      </c>
      <c r="I40" s="118">
        <v>5940</v>
      </c>
      <c r="J40" s="135"/>
      <c r="L40" s="128"/>
      <c r="M40" s="129"/>
    </row>
    <row r="41" customHeight="1" ht="15" customFormat="1" s="177">
      <c r="A41" s="119"/>
      <c r="B41" s="142"/>
      <c r="C41" s="139"/>
      <c r="D41" s="160" t="s">
        <v>46</v>
      </c>
      <c r="E41" s="160"/>
      <c r="F41" s="173" t="s">
        <v>21</v>
      </c>
      <c r="G41" s="174" t="s">
        <v>9</v>
      </c>
      <c r="H41" s="175" t="s">
        <v>10</v>
      </c>
      <c r="I41" s="176">
        <v>1350</v>
      </c>
      <c r="J41" s="141"/>
      <c r="K41" s="136"/>
      <c r="L41" s="128"/>
      <c r="M41" s="129"/>
    </row>
    <row r="42" customHeight="1" ht="9" customFormat="1" s="177">
      <c r="A42" s="119"/>
      <c r="B42" s="142"/>
      <c r="C42" s="139"/>
      <c r="D42" s="178"/>
      <c r="E42" s="178"/>
      <c r="F42" s="179"/>
      <c r="G42" s="180"/>
      <c r="H42" s="181"/>
      <c r="I42" s="182"/>
      <c r="J42" s="141"/>
      <c r="K42" s="136"/>
      <c r="L42" s="128"/>
      <c r="M42" s="129"/>
    </row>
    <row r="43" customHeight="1" ht="15" customFormat="1" s="127">
      <c r="A43" s="119"/>
      <c r="C43" s="120"/>
      <c r="D43" s="121" t="s">
        <v>47</v>
      </c>
      <c r="E43" s="121"/>
      <c r="F43" s="122" t="s">
        <v>48</v>
      </c>
      <c r="G43" s="123" t="s">
        <v>9</v>
      </c>
      <c r="H43" s="124" t="s">
        <v>10</v>
      </c>
      <c r="I43" s="125">
        <v>2380</v>
      </c>
      <c r="J43" s="126"/>
      <c r="L43" s="128"/>
      <c r="M43" s="129"/>
    </row>
    <row r="44" customHeight="1" ht="15" customFormat="1" s="127">
      <c r="A44" s="119"/>
      <c r="C44" s="120"/>
      <c r="D44" s="154"/>
      <c r="E44" s="154"/>
      <c r="F44" s="183" t="s">
        <v>49</v>
      </c>
      <c r="G44" s="123" t="s">
        <v>9</v>
      </c>
      <c r="H44" s="124" t="s">
        <v>10</v>
      </c>
      <c r="I44" s="125">
        <v>2480</v>
      </c>
      <c r="J44" s="126"/>
      <c r="L44" s="128"/>
      <c r="M44" s="129"/>
    </row>
    <row r="45" customHeight="1" ht="15" customFormat="1" s="127">
      <c r="A45" s="119"/>
      <c r="C45" s="120"/>
      <c r="D45" s="121" t="s">
        <v>50</v>
      </c>
      <c r="E45" s="121"/>
      <c r="F45" s="147" t="s">
        <v>21</v>
      </c>
      <c r="G45" s="166" t="s">
        <v>9</v>
      </c>
      <c r="H45" s="148" t="s">
        <v>10</v>
      </c>
      <c r="I45" s="125">
        <v>2290</v>
      </c>
      <c r="J45" s="126"/>
      <c r="L45" s="128"/>
      <c r="M45" s="129"/>
    </row>
    <row r="46" customHeight="1" ht="15" customFormat="1" s="127">
      <c r="A46" s="144"/>
      <c r="C46" s="184"/>
      <c r="D46" s="154"/>
      <c r="E46" s="154"/>
      <c r="F46" s="156" t="s">
        <v>51</v>
      </c>
      <c r="G46" s="166" t="s">
        <v>9</v>
      </c>
      <c r="H46" s="148" t="s">
        <v>10</v>
      </c>
      <c r="I46" s="125">
        <v>3100</v>
      </c>
      <c r="J46" s="149"/>
      <c r="L46" s="128"/>
      <c r="M46" s="129"/>
    </row>
    <row r="47" customHeight="1" ht="26" customFormat="1" s="127">
      <c r="A47" s="119"/>
      <c r="C47" s="185"/>
      <c r="D47" s="164" t="s">
        <v>52</v>
      </c>
      <c r="E47" s="164"/>
      <c r="F47" s="122" t="s">
        <v>34</v>
      </c>
      <c r="G47" s="166" t="s">
        <v>9</v>
      </c>
      <c r="H47" s="148" t="s">
        <v>10</v>
      </c>
      <c r="I47" s="125">
        <v>0</v>
      </c>
      <c r="J47" s="126"/>
      <c r="L47" s="128"/>
      <c r="M47" s="129"/>
    </row>
    <row r="48" customHeight="1" ht="15" hidden="1" customFormat="1" s="127">
      <c r="A48" s="119"/>
      <c r="C48" s="185"/>
      <c r="D48" s="164" t="s">
        <v>53</v>
      </c>
      <c r="E48" s="164"/>
      <c r="F48" s="186" t="s">
        <v>21</v>
      </c>
      <c r="G48" s="166" t="s">
        <v>9</v>
      </c>
      <c r="H48" s="148" t="s">
        <v>10</v>
      </c>
      <c r="I48" s="125">
        <v>0</v>
      </c>
      <c r="J48" s="126"/>
      <c r="L48" s="128"/>
      <c r="M48" s="129"/>
    </row>
    <row r="49" customHeight="1" ht="15" hidden="1" customFormat="1" s="127">
      <c r="A49" s="119"/>
      <c r="C49" s="185"/>
      <c r="D49" s="164" t="s">
        <v>54</v>
      </c>
      <c r="E49" s="164"/>
      <c r="F49" s="187"/>
      <c r="G49" s="166" t="s">
        <v>9</v>
      </c>
      <c r="H49" s="148" t="s">
        <v>10</v>
      </c>
      <c r="I49" s="125">
        <v>0</v>
      </c>
      <c r="J49" s="126"/>
      <c r="L49" s="128"/>
      <c r="M49" s="129"/>
    </row>
    <row r="50" customHeight="1" ht="16" customFormat="1" s="113">
      <c r="A50" s="73"/>
      <c r="B50" s="127"/>
      <c r="C50" s="109"/>
      <c r="D50" s="163" t="s">
        <v>55</v>
      </c>
      <c r="E50" s="162"/>
      <c r="F50" s="162"/>
      <c r="G50" s="162"/>
      <c r="H50" s="162"/>
      <c r="I50" s="162"/>
      <c r="J50" s="111"/>
      <c r="K50" s="112"/>
      <c r="L50" s="81"/>
      <c r="M50" s="71"/>
    </row>
    <row r="51" customHeight="1" ht="26" customFormat="1" s="127">
      <c r="A51" s="119"/>
      <c r="C51" s="120"/>
      <c r="D51" s="121" t="s">
        <v>56</v>
      </c>
      <c r="E51" s="121"/>
      <c r="F51" s="122" t="s">
        <v>12</v>
      </c>
      <c r="G51" s="123" t="s">
        <v>9</v>
      </c>
      <c r="H51" s="124" t="s">
        <v>10</v>
      </c>
      <c r="I51" s="125">
        <v>12100</v>
      </c>
      <c r="J51" s="126"/>
      <c r="L51" s="128"/>
      <c r="M51" s="129"/>
    </row>
    <row r="52" customHeight="1" ht="26" customFormat="1" s="127">
      <c r="A52" s="119"/>
      <c r="C52" s="120"/>
      <c r="D52" s="121" t="s">
        <v>57</v>
      </c>
      <c r="E52" s="121"/>
      <c r="F52" s="122" t="s">
        <v>12</v>
      </c>
      <c r="G52" s="123" t="s">
        <v>9</v>
      </c>
      <c r="H52" s="124" t="s">
        <v>10</v>
      </c>
      <c r="I52" s="125">
        <v>10900</v>
      </c>
      <c r="J52" s="126"/>
      <c r="L52" s="128"/>
      <c r="M52" s="129"/>
    </row>
    <row r="53" customHeight="1" ht="26" customFormat="1" s="127">
      <c r="A53" s="119"/>
      <c r="C53" s="185"/>
      <c r="D53" s="164" t="s">
        <v>58</v>
      </c>
      <c r="E53" s="164"/>
      <c r="F53" s="122" t="s">
        <v>12</v>
      </c>
      <c r="G53" s="166" t="s">
        <v>9</v>
      </c>
      <c r="H53" s="148" t="s">
        <v>10</v>
      </c>
      <c r="I53" s="125">
        <v>9900</v>
      </c>
      <c r="J53" s="126"/>
      <c r="L53" s="128"/>
      <c r="M53" s="129"/>
    </row>
    <row r="54" customHeight="1" ht="16" customFormat="1" s="113">
      <c r="A54" s="73"/>
      <c r="B54" s="127"/>
      <c r="C54" s="109"/>
      <c r="D54" s="163" t="s">
        <v>59</v>
      </c>
      <c r="E54" s="162"/>
      <c r="F54" s="162"/>
      <c r="G54" s="162"/>
      <c r="H54" s="162"/>
      <c r="I54" s="162"/>
      <c r="J54" s="111"/>
      <c r="K54" s="112"/>
      <c r="L54" s="81"/>
      <c r="M54" s="71"/>
    </row>
    <row r="55" customHeight="1" ht="15" customFormat="1" s="153">
      <c r="A55" s="144"/>
      <c r="B55" s="127"/>
      <c r="C55" s="184"/>
      <c r="D55" s="164" t="s">
        <v>60</v>
      </c>
      <c r="E55" s="164"/>
      <c r="F55" s="186" t="s">
        <v>61</v>
      </c>
      <c r="G55" s="123" t="s">
        <v>9</v>
      </c>
      <c r="H55" s="124" t="s">
        <v>10</v>
      </c>
      <c r="I55" s="125">
        <v>10600</v>
      </c>
      <c r="J55" s="149"/>
      <c r="K55" s="150"/>
      <c r="L55" s="151"/>
      <c r="M55" s="152"/>
    </row>
    <row r="56" customHeight="1" ht="15" customFormat="1" s="127">
      <c r="A56" s="119"/>
      <c r="C56" s="185"/>
      <c r="D56" s="164" t="s">
        <v>62</v>
      </c>
      <c r="E56" s="164"/>
      <c r="F56" s="188"/>
      <c r="G56" s="123" t="s">
        <v>9</v>
      </c>
      <c r="H56" s="124" t="s">
        <v>10</v>
      </c>
      <c r="I56" s="125">
        <v>15200</v>
      </c>
      <c r="J56" s="126"/>
      <c r="L56" s="128"/>
      <c r="M56" s="129"/>
    </row>
    <row r="57" customHeight="1" ht="15" hidden="1" customFormat="1" s="127">
      <c r="A57" s="119"/>
      <c r="C57" s="185"/>
      <c r="D57" s="164" t="s">
        <v>63</v>
      </c>
      <c r="E57" s="164"/>
      <c r="F57" s="187"/>
      <c r="G57" s="166" t="s">
        <v>9</v>
      </c>
      <c r="H57" s="148" t="s">
        <v>10</v>
      </c>
      <c r="I57" s="125">
        <v>6120</v>
      </c>
      <c r="J57" s="126"/>
      <c r="L57" s="128"/>
      <c r="M57" s="129"/>
    </row>
    <row r="58" customHeight="1" ht="15" hidden="1" customFormat="1" s="127">
      <c r="A58" s="119"/>
      <c r="C58" s="185"/>
      <c r="D58" s="164" t="s">
        <v>64</v>
      </c>
      <c r="E58" s="164"/>
      <c r="F58" s="186" t="s">
        <v>48</v>
      </c>
      <c r="G58" s="166" t="s">
        <v>9</v>
      </c>
      <c r="H58" s="148" t="s">
        <v>10</v>
      </c>
      <c r="I58" s="125">
        <v>0</v>
      </c>
      <c r="J58" s="126"/>
      <c r="L58" s="128"/>
      <c r="M58" s="129"/>
    </row>
    <row r="59" customHeight="1" ht="15" customFormat="1" s="127">
      <c r="A59" s="119"/>
      <c r="C59" s="185"/>
      <c r="D59" s="164" t="s">
        <v>65</v>
      </c>
      <c r="E59" s="164"/>
      <c r="F59" s="188"/>
      <c r="G59" s="166" t="s">
        <v>9</v>
      </c>
      <c r="H59" s="148" t="s">
        <v>10</v>
      </c>
      <c r="I59" s="125">
        <v>4400</v>
      </c>
      <c r="J59" s="126"/>
      <c r="L59" s="128"/>
      <c r="M59" s="129"/>
    </row>
    <row r="60" customHeight="1" ht="15" customFormat="1" s="127">
      <c r="A60" s="119"/>
      <c r="C60" s="185"/>
      <c r="D60" s="164" t="s">
        <v>66</v>
      </c>
      <c r="E60" s="164"/>
      <c r="F60" s="187"/>
      <c r="G60" s="166" t="s">
        <v>9</v>
      </c>
      <c r="H60" s="148" t="s">
        <v>10</v>
      </c>
      <c r="I60" s="125">
        <v>6500</v>
      </c>
      <c r="J60" s="126"/>
      <c r="L60" s="128"/>
      <c r="M60" s="129"/>
    </row>
    <row r="61" customHeight="1" ht="16" customFormat="1" s="113">
      <c r="A61" s="73"/>
      <c r="B61" s="127"/>
      <c r="C61" s="109"/>
      <c r="D61" s="161" t="s">
        <v>67</v>
      </c>
      <c r="E61" s="162"/>
      <c r="F61" s="162"/>
      <c r="G61" s="162"/>
      <c r="H61" s="162"/>
      <c r="I61" s="162"/>
      <c r="J61" s="111"/>
      <c r="K61" s="112"/>
      <c r="L61" s="81"/>
      <c r="M61" s="71"/>
    </row>
    <row r="62" customHeight="1" ht="15" customFormat="1" s="136">
      <c r="A62" s="73"/>
      <c r="B62" s="127"/>
      <c r="C62" s="130"/>
      <c r="D62" s="189" t="s">
        <v>68</v>
      </c>
      <c r="E62" s="190"/>
      <c r="F62" s="191" t="s">
        <v>69</v>
      </c>
      <c r="G62" s="116" t="s">
        <v>9</v>
      </c>
      <c r="H62" s="117" t="s">
        <v>10</v>
      </c>
      <c r="I62" s="118">
        <v>3500</v>
      </c>
      <c r="J62" s="135"/>
      <c r="L62" s="81"/>
      <c r="M62" s="71"/>
    </row>
    <row r="63" customHeight="1" ht="15" customFormat="1" s="136">
      <c r="A63" s="73"/>
      <c r="C63" s="130"/>
      <c r="D63" s="192"/>
      <c r="E63" s="190"/>
      <c r="F63" s="193" t="s">
        <v>70</v>
      </c>
      <c r="G63" s="116" t="s">
        <v>9</v>
      </c>
      <c r="H63" s="117" t="s">
        <v>10</v>
      </c>
      <c r="I63" s="118">
        <v>2340</v>
      </c>
      <c r="J63" s="135"/>
      <c r="L63" s="81"/>
      <c r="M63" s="71"/>
    </row>
    <row r="64" customHeight="1" ht="52" customFormat="1" s="136">
      <c r="A64" s="73"/>
      <c r="C64" s="130"/>
      <c r="D64" s="160" t="s">
        <v>71</v>
      </c>
      <c r="E64" s="160"/>
      <c r="F64" s="115" t="s">
        <v>72</v>
      </c>
      <c r="G64" s="116" t="s">
        <v>9</v>
      </c>
      <c r="H64" s="117" t="s">
        <v>10</v>
      </c>
      <c r="I64" s="118">
        <v>4380</v>
      </c>
      <c r="J64" s="194"/>
      <c r="L64" s="81"/>
      <c r="M64" s="71"/>
    </row>
    <row r="65" customHeight="1" ht="41" customFormat="1" s="127">
      <c r="A65" s="119"/>
      <c r="C65" s="120"/>
      <c r="D65" s="160" t="s">
        <v>73</v>
      </c>
      <c r="E65" s="160"/>
      <c r="F65" s="157" t="s">
        <v>74</v>
      </c>
      <c r="G65" s="116" t="s">
        <v>9</v>
      </c>
      <c r="H65" s="117" t="s">
        <v>10</v>
      </c>
      <c r="I65" s="125">
        <v>6540</v>
      </c>
      <c r="J65" s="126"/>
      <c r="L65" s="128"/>
      <c r="M65" s="129"/>
    </row>
    <row r="66" customHeight="1" ht="26" customFormat="1" s="127">
      <c r="A66" s="119"/>
      <c r="C66" s="120"/>
      <c r="D66" s="195"/>
      <c r="E66" s="195"/>
      <c r="F66" s="159" t="s">
        <v>75</v>
      </c>
      <c r="G66" s="116" t="s">
        <v>9</v>
      </c>
      <c r="H66" s="117" t="s">
        <v>10</v>
      </c>
      <c r="I66" s="125">
        <v>0</v>
      </c>
      <c r="J66" s="126"/>
      <c r="L66" s="128"/>
      <c r="M66" s="129"/>
    </row>
    <row r="67" customHeight="1" ht="15" customFormat="1" s="127">
      <c r="A67" s="119"/>
      <c r="C67" s="120"/>
      <c r="D67" s="178"/>
      <c r="E67" s="178"/>
      <c r="F67" s="138" t="s">
        <v>22</v>
      </c>
      <c r="G67" s="116" t="s">
        <v>9</v>
      </c>
      <c r="H67" s="117" t="s">
        <v>10</v>
      </c>
      <c r="I67" s="125">
        <v>9200</v>
      </c>
      <c r="J67" s="126"/>
      <c r="L67" s="128"/>
      <c r="M67" s="129"/>
    </row>
    <row r="68" customHeight="1" ht="44" customFormat="1" s="127">
      <c r="A68" s="119"/>
      <c r="C68" s="120"/>
      <c r="D68" s="160" t="s">
        <v>76</v>
      </c>
      <c r="E68" s="160"/>
      <c r="F68" s="115" t="s">
        <v>77</v>
      </c>
      <c r="G68" s="133" t="s">
        <v>9</v>
      </c>
      <c r="H68" s="134" t="s">
        <v>10</v>
      </c>
      <c r="I68" s="171">
        <v>6980</v>
      </c>
      <c r="J68" s="126"/>
      <c r="L68" s="128"/>
      <c r="M68" s="129"/>
    </row>
    <row r="69" customHeight="1" ht="17" customFormat="1" s="127">
      <c r="A69" s="119"/>
      <c r="C69" s="120"/>
      <c r="D69" s="178"/>
      <c r="E69" s="178"/>
      <c r="F69" s="115" t="s">
        <v>78</v>
      </c>
      <c r="G69" s="133" t="s">
        <v>9</v>
      </c>
      <c r="H69" s="134" t="s">
        <v>10</v>
      </c>
      <c r="I69" s="171">
        <v>9800</v>
      </c>
      <c r="J69" s="126"/>
      <c r="L69" s="128"/>
      <c r="M69" s="129"/>
    </row>
    <row r="70" customHeight="1" ht="26" customFormat="1" s="127">
      <c r="A70" s="119"/>
      <c r="C70" s="120"/>
      <c r="D70" s="160" t="s">
        <v>79</v>
      </c>
      <c r="E70" s="160"/>
      <c r="F70" s="132" t="s">
        <v>32</v>
      </c>
      <c r="G70" s="116" t="s">
        <v>9</v>
      </c>
      <c r="H70" s="117" t="s">
        <v>10</v>
      </c>
      <c r="I70" s="125">
        <v>16200</v>
      </c>
      <c r="J70" s="126"/>
      <c r="L70" s="128"/>
      <c r="M70" s="129"/>
    </row>
    <row r="71" customHeight="1" ht="54" customFormat="1" s="136">
      <c r="A71" s="119"/>
      <c r="C71" s="130"/>
      <c r="D71" s="160" t="s">
        <v>80</v>
      </c>
      <c r="E71" s="160"/>
      <c r="F71" s="193" t="s">
        <v>81</v>
      </c>
      <c r="G71" s="116" t="s">
        <v>9</v>
      </c>
      <c r="H71" s="117" t="s">
        <v>10</v>
      </c>
      <c r="I71" s="118">
        <v>15600</v>
      </c>
      <c r="J71" s="135"/>
      <c r="L71" s="128"/>
      <c r="M71" s="129"/>
    </row>
    <row r="72" customHeight="1" ht="26" hidden="1" customFormat="1" s="127">
      <c r="A72" s="119"/>
      <c r="C72" s="120"/>
      <c r="D72" s="160" t="s">
        <v>82</v>
      </c>
      <c r="E72" s="160"/>
      <c r="F72" s="115" t="s">
        <v>12</v>
      </c>
      <c r="G72" s="116" t="s">
        <v>9</v>
      </c>
      <c r="H72" s="117" t="s">
        <v>10</v>
      </c>
      <c r="I72" s="125">
        <v>21000</v>
      </c>
      <c r="J72" s="126"/>
      <c r="L72" s="128"/>
      <c r="M72" s="129"/>
    </row>
    <row r="73" customHeight="1" ht="26" customFormat="1" s="127">
      <c r="A73" s="119"/>
      <c r="C73" s="120"/>
      <c r="D73" s="160" t="s">
        <v>83</v>
      </c>
      <c r="E73" s="160"/>
      <c r="F73" s="115" t="s">
        <v>12</v>
      </c>
      <c r="G73" s="116" t="s">
        <v>9</v>
      </c>
      <c r="H73" s="117" t="s">
        <v>10</v>
      </c>
      <c r="I73" s="125">
        <v>20000</v>
      </c>
      <c r="J73" s="126"/>
      <c r="L73" s="128"/>
      <c r="M73" s="129"/>
    </row>
    <row r="74" customHeight="1" ht="26" customFormat="1" s="127">
      <c r="A74" s="119"/>
      <c r="C74" s="120"/>
      <c r="D74" s="160" t="s">
        <v>84</v>
      </c>
      <c r="E74" s="160"/>
      <c r="F74" s="115" t="s">
        <v>12</v>
      </c>
      <c r="G74" s="133" t="s">
        <v>9</v>
      </c>
      <c r="H74" s="134" t="s">
        <v>10</v>
      </c>
      <c r="I74" s="125">
        <v>25000</v>
      </c>
      <c r="J74" s="126"/>
      <c r="L74" s="128"/>
      <c r="M74" s="129"/>
    </row>
    <row r="75" customHeight="1" ht="26" customFormat="1" s="127">
      <c r="A75" s="119"/>
      <c r="C75" s="120"/>
      <c r="D75" s="160" t="s">
        <v>85</v>
      </c>
      <c r="E75" s="160"/>
      <c r="F75" s="115" t="s">
        <v>12</v>
      </c>
      <c r="G75" s="116" t="s">
        <v>9</v>
      </c>
      <c r="H75" s="117" t="s">
        <v>10</v>
      </c>
      <c r="I75" s="125">
        <v>24000</v>
      </c>
      <c r="J75" s="126"/>
      <c r="L75" s="128"/>
      <c r="M75" s="129"/>
    </row>
    <row r="76" customHeight="1" ht="26" hidden="1" customFormat="1" s="127">
      <c r="A76" s="119"/>
      <c r="C76" s="120"/>
      <c r="D76" s="160" t="s">
        <v>86</v>
      </c>
      <c r="E76" s="160"/>
      <c r="F76" s="115" t="s">
        <v>12</v>
      </c>
      <c r="G76" s="116" t="s">
        <v>9</v>
      </c>
      <c r="H76" s="117" t="s">
        <v>10</v>
      </c>
      <c r="I76" s="125">
        <v>0</v>
      </c>
      <c r="J76" s="126"/>
      <c r="L76" s="128"/>
      <c r="M76" s="129"/>
    </row>
    <row r="77" customHeight="1" ht="26" hidden="1" customFormat="1" s="127">
      <c r="A77" s="119"/>
      <c r="C77" s="120"/>
      <c r="D77" s="114" t="s">
        <v>87</v>
      </c>
      <c r="E77" s="114"/>
      <c r="F77" s="132" t="s">
        <v>12</v>
      </c>
      <c r="G77" s="116" t="s">
        <v>9</v>
      </c>
      <c r="H77" s="117" t="s">
        <v>10</v>
      </c>
      <c r="I77" s="125">
        <v>0</v>
      </c>
      <c r="J77" s="126"/>
      <c r="L77" s="128"/>
      <c r="M77" s="129"/>
    </row>
    <row r="78" customHeight="1" ht="26" customFormat="1" s="127">
      <c r="A78" s="119"/>
      <c r="C78" s="120"/>
      <c r="D78" s="114" t="s">
        <v>88</v>
      </c>
      <c r="E78" s="114"/>
      <c r="F78" s="132"/>
      <c r="G78" s="116" t="s">
        <v>9</v>
      </c>
      <c r="H78" s="117" t="s">
        <v>10</v>
      </c>
      <c r="I78" s="118">
        <v>2980</v>
      </c>
      <c r="J78" s="126"/>
      <c r="L78" s="128"/>
      <c r="M78" s="129"/>
    </row>
    <row r="79" customHeight="1" ht="15" customFormat="1" s="136">
      <c r="A79" s="119"/>
      <c r="C79" s="130"/>
      <c r="D79" s="167" t="s">
        <v>89</v>
      </c>
      <c r="E79" s="196"/>
      <c r="F79" s="197" t="s">
        <v>90</v>
      </c>
      <c r="G79" s="116" t="s">
        <v>9</v>
      </c>
      <c r="H79" s="117" t="s">
        <v>10</v>
      </c>
      <c r="I79" s="118">
        <v>1400</v>
      </c>
      <c r="J79" s="135"/>
      <c r="L79" s="128"/>
      <c r="M79" s="129"/>
    </row>
    <row r="80" customHeight="1" ht="15" customFormat="1" s="136">
      <c r="A80" s="119"/>
      <c r="C80" s="130"/>
      <c r="D80" s="137"/>
      <c r="E80" s="172"/>
      <c r="F80" s="197" t="s">
        <v>70</v>
      </c>
      <c r="G80" s="116" t="s">
        <v>9</v>
      </c>
      <c r="H80" s="117" t="s">
        <v>10</v>
      </c>
      <c r="I80" s="118">
        <v>800</v>
      </c>
      <c r="J80" s="135"/>
      <c r="L80" s="128"/>
      <c r="M80" s="129"/>
    </row>
    <row r="81" customHeight="1" ht="15" customFormat="1" s="136">
      <c r="A81" s="119"/>
      <c r="C81" s="130"/>
      <c r="D81" s="131" t="s">
        <v>91</v>
      </c>
      <c r="E81" s="196"/>
      <c r="F81" s="197" t="s">
        <v>90</v>
      </c>
      <c r="G81" s="116" t="s">
        <v>9</v>
      </c>
      <c r="H81" s="117" t="s">
        <v>10</v>
      </c>
      <c r="I81" s="118">
        <v>3540</v>
      </c>
      <c r="J81" s="135"/>
      <c r="L81" s="128"/>
      <c r="M81" s="129"/>
    </row>
    <row r="82" customHeight="1" ht="15" customFormat="1" s="136">
      <c r="A82" s="119"/>
      <c r="C82" s="130"/>
      <c r="D82" s="137"/>
      <c r="E82" s="172"/>
      <c r="F82" s="197" t="s">
        <v>70</v>
      </c>
      <c r="G82" s="116" t="s">
        <v>9</v>
      </c>
      <c r="H82" s="117" t="s">
        <v>10</v>
      </c>
      <c r="I82" s="118">
        <v>1790</v>
      </c>
      <c r="J82" s="135"/>
      <c r="L82" s="128"/>
      <c r="M82" s="129"/>
    </row>
    <row r="83" customHeight="1" ht="16" customFormat="1" s="113">
      <c r="A83" s="73"/>
      <c r="B83" s="136"/>
      <c r="C83" s="109"/>
      <c r="D83" s="161" t="s">
        <v>92</v>
      </c>
      <c r="E83" s="162"/>
      <c r="F83" s="162"/>
      <c r="G83" s="162"/>
      <c r="H83" s="162"/>
      <c r="I83" s="162"/>
      <c r="J83" s="111"/>
      <c r="K83" s="112"/>
      <c r="L83" s="81"/>
      <c r="M83" s="71"/>
    </row>
    <row r="84" customHeight="1" ht="16" customFormat="1" s="113">
      <c r="A84" s="73"/>
      <c r="B84" s="136"/>
      <c r="C84" s="109"/>
      <c r="D84" s="163" t="s">
        <v>93</v>
      </c>
      <c r="E84" s="162"/>
      <c r="F84" s="162"/>
      <c r="G84" s="162"/>
      <c r="H84" s="162"/>
      <c r="I84" s="162"/>
      <c r="J84" s="111"/>
      <c r="K84" s="112"/>
      <c r="L84" s="81"/>
      <c r="M84" s="71"/>
    </row>
    <row r="85" customHeight="1" ht="15" customFormat="1" s="127">
      <c r="A85" s="119"/>
      <c r="C85" s="120"/>
      <c r="D85" s="164" t="s">
        <v>94</v>
      </c>
      <c r="E85" s="164"/>
      <c r="F85" s="198" t="s">
        <v>48</v>
      </c>
      <c r="G85" s="133" t="s">
        <v>9</v>
      </c>
      <c r="H85" s="117" t="s">
        <v>10</v>
      </c>
      <c r="I85" s="125">
        <v>990</v>
      </c>
      <c r="J85" s="126"/>
      <c r="L85" s="128"/>
      <c r="M85" s="129"/>
    </row>
    <row r="86" customHeight="1" ht="15" customFormat="1" s="127">
      <c r="A86" s="119"/>
      <c r="C86" s="120"/>
      <c r="D86" s="164" t="s">
        <v>95</v>
      </c>
      <c r="E86" s="164"/>
      <c r="F86" s="199"/>
      <c r="G86" s="133" t="s">
        <v>9</v>
      </c>
      <c r="H86" s="117" t="s">
        <v>10</v>
      </c>
      <c r="I86" s="125">
        <v>2190</v>
      </c>
      <c r="J86" s="126"/>
      <c r="L86" s="128"/>
      <c r="M86" s="129"/>
    </row>
    <row r="87" customHeight="1" ht="15" customFormat="1" s="127">
      <c r="A87" s="119"/>
      <c r="C87" s="120"/>
      <c r="D87" s="200" t="s">
        <v>96</v>
      </c>
      <c r="E87" s="200"/>
      <c r="F87" s="201"/>
      <c r="G87" s="133" t="s">
        <v>9</v>
      </c>
      <c r="H87" s="117" t="s">
        <v>10</v>
      </c>
      <c r="I87" s="125">
        <v>2700</v>
      </c>
      <c r="J87" s="126"/>
      <c r="L87" s="128"/>
      <c r="M87" s="129"/>
    </row>
    <row r="88" customHeight="1" ht="15" hidden="1" customFormat="1" s="127">
      <c r="A88" s="119"/>
      <c r="C88" s="120"/>
      <c r="D88" s="202" t="s">
        <v>97</v>
      </c>
      <c r="E88" s="203"/>
      <c r="F88" s="204" t="s">
        <v>98</v>
      </c>
      <c r="G88" s="133" t="s">
        <v>9</v>
      </c>
      <c r="H88" s="117">
        <v>20</v>
      </c>
      <c r="I88" s="125">
        <v>2150</v>
      </c>
      <c r="J88" s="126"/>
      <c r="L88" s="128"/>
      <c r="M88" s="129"/>
    </row>
    <row r="89" customHeight="1" ht="15" hidden="1" customFormat="1" s="127">
      <c r="A89" s="119"/>
      <c r="C89" s="120"/>
      <c r="D89" s="205"/>
      <c r="E89" s="206"/>
      <c r="F89" s="191" t="s">
        <v>99</v>
      </c>
      <c r="G89" s="133" t="s">
        <v>9</v>
      </c>
      <c r="H89" s="117">
        <v>20</v>
      </c>
      <c r="I89" s="125">
        <v>2450</v>
      </c>
      <c r="J89" s="126"/>
      <c r="L89" s="128"/>
      <c r="M89" s="129"/>
    </row>
    <row r="90" customHeight="1" ht="15" customFormat="1" s="127">
      <c r="A90" s="119"/>
      <c r="C90" s="120"/>
      <c r="D90" s="170" t="s">
        <v>100</v>
      </c>
      <c r="E90" s="207"/>
      <c r="F90" s="132" t="s">
        <v>101</v>
      </c>
      <c r="G90" s="133" t="s">
        <v>9</v>
      </c>
      <c r="H90" s="117" t="s">
        <v>10</v>
      </c>
      <c r="I90" s="125">
        <v>2300</v>
      </c>
      <c r="J90" s="126"/>
      <c r="L90" s="128"/>
      <c r="M90" s="129"/>
    </row>
    <row r="91" customHeight="1" ht="15" customFormat="1" s="127">
      <c r="A91" s="119"/>
      <c r="C91" s="120"/>
      <c r="D91" s="170" t="s">
        <v>102</v>
      </c>
      <c r="E91" s="207"/>
      <c r="F91" s="132" t="s">
        <v>103</v>
      </c>
      <c r="G91" s="133" t="s">
        <v>9</v>
      </c>
      <c r="H91" s="117" t="s">
        <v>10</v>
      </c>
      <c r="I91" s="125">
        <v>2640</v>
      </c>
      <c r="J91" s="126"/>
      <c r="L91" s="128"/>
      <c r="M91" s="129"/>
    </row>
    <row r="92" customHeight="1" ht="15" customFormat="1" s="127">
      <c r="A92" s="119"/>
      <c r="C92" s="120"/>
      <c r="D92" s="170" t="s">
        <v>104</v>
      </c>
      <c r="E92" s="207"/>
      <c r="F92" s="132" t="s">
        <v>105</v>
      </c>
      <c r="G92" s="133" t="s">
        <v>9</v>
      </c>
      <c r="H92" s="117" t="s">
        <v>10</v>
      </c>
      <c r="I92" s="125">
        <v>2800</v>
      </c>
      <c r="J92" s="126"/>
      <c r="L92" s="128"/>
      <c r="M92" s="129"/>
    </row>
    <row r="93" customHeight="1" ht="15" customFormat="1" s="127">
      <c r="A93" s="119"/>
      <c r="C93" s="120"/>
      <c r="D93" s="170" t="s">
        <v>106</v>
      </c>
      <c r="E93" s="207"/>
      <c r="F93" s="132" t="s">
        <v>105</v>
      </c>
      <c r="G93" s="133" t="s">
        <v>9</v>
      </c>
      <c r="H93" s="117" t="s">
        <v>10</v>
      </c>
      <c r="I93" s="125">
        <v>3300</v>
      </c>
      <c r="J93" s="126"/>
      <c r="L93" s="128"/>
      <c r="M93" s="129"/>
    </row>
    <row r="94" customHeight="1" ht="15" customFormat="1" s="127">
      <c r="A94" s="119"/>
      <c r="C94" s="120"/>
      <c r="D94" s="170" t="s">
        <v>107</v>
      </c>
      <c r="E94" s="207"/>
      <c r="F94" s="132" t="s">
        <v>108</v>
      </c>
      <c r="G94" s="133" t="s">
        <v>9</v>
      </c>
      <c r="H94" s="117">
        <v>5</v>
      </c>
      <c r="I94" s="125">
        <v>7900</v>
      </c>
      <c r="J94" s="126"/>
      <c r="L94" s="128"/>
      <c r="M94" s="129"/>
    </row>
    <row r="95" customHeight="1" ht="15" customFormat="1" s="127">
      <c r="A95" s="119"/>
      <c r="C95" s="120"/>
      <c r="D95" s="170" t="s">
        <v>109</v>
      </c>
      <c r="E95" s="207"/>
      <c r="F95" s="132" t="s">
        <v>110</v>
      </c>
      <c r="G95" s="133" t="s">
        <v>9</v>
      </c>
      <c r="H95" s="117">
        <v>5</v>
      </c>
      <c r="I95" s="125">
        <v>12600</v>
      </c>
      <c r="J95" s="126"/>
      <c r="L95" s="128"/>
      <c r="M95" s="129"/>
    </row>
    <row r="96" customHeight="1" ht="15" customFormat="1" s="127">
      <c r="A96" s="119"/>
      <c r="C96" s="120"/>
      <c r="D96" s="170" t="s">
        <v>111</v>
      </c>
      <c r="E96" s="207"/>
      <c r="F96" s="132" t="s">
        <v>112</v>
      </c>
      <c r="G96" s="133" t="s">
        <v>9</v>
      </c>
      <c r="H96" s="117">
        <v>5</v>
      </c>
      <c r="I96" s="125">
        <v>23700</v>
      </c>
      <c r="J96" s="126"/>
      <c r="L96" s="128"/>
      <c r="M96" s="129"/>
    </row>
    <row r="97" customHeight="1" ht="15" customFormat="1" s="127">
      <c r="A97" s="119"/>
      <c r="C97" s="120"/>
      <c r="D97" s="170" t="s">
        <v>113</v>
      </c>
      <c r="E97" s="207"/>
      <c r="F97" s="132" t="s">
        <v>101</v>
      </c>
      <c r="G97" s="133" t="s">
        <v>9</v>
      </c>
      <c r="H97" s="117">
        <v>1</v>
      </c>
      <c r="I97" s="125">
        <v>4620</v>
      </c>
      <c r="J97" s="126"/>
      <c r="L97" s="128"/>
      <c r="M97" s="129"/>
    </row>
    <row r="98" customHeight="1" ht="15" customFormat="1" s="127">
      <c r="A98" s="119"/>
      <c r="C98" s="120"/>
      <c r="D98" s="170" t="s">
        <v>114</v>
      </c>
      <c r="E98" s="207"/>
      <c r="F98" s="132" t="s">
        <v>103</v>
      </c>
      <c r="G98" s="133" t="s">
        <v>9</v>
      </c>
      <c r="H98" s="117">
        <v>1</v>
      </c>
      <c r="I98" s="125">
        <v>5720</v>
      </c>
      <c r="J98" s="126"/>
      <c r="L98" s="128"/>
      <c r="M98" s="129"/>
    </row>
    <row r="99" customHeight="1" ht="15" customFormat="1" s="127">
      <c r="A99" s="119"/>
      <c r="C99" s="120"/>
      <c r="D99" s="114" t="s">
        <v>115</v>
      </c>
      <c r="E99" s="114"/>
      <c r="F99" s="132" t="s">
        <v>105</v>
      </c>
      <c r="G99" s="133" t="s">
        <v>9</v>
      </c>
      <c r="H99" s="117">
        <v>1</v>
      </c>
      <c r="I99" s="125">
        <v>6380</v>
      </c>
      <c r="J99" s="126"/>
      <c r="L99" s="128"/>
      <c r="M99" s="129"/>
    </row>
    <row r="100" customHeight="1" ht="15" customFormat="1" s="127">
      <c r="A100" s="119"/>
      <c r="C100" s="120"/>
      <c r="D100" s="114" t="s">
        <v>116</v>
      </c>
      <c r="E100" s="114"/>
      <c r="F100" s="208"/>
      <c r="G100" s="116" t="s">
        <v>9</v>
      </c>
      <c r="H100" s="117" t="s">
        <v>10</v>
      </c>
      <c r="I100" s="118">
        <v>6700</v>
      </c>
      <c r="J100" s="126"/>
      <c r="L100" s="128"/>
      <c r="M100" s="129"/>
    </row>
    <row r="101" customHeight="1" ht="15" customFormat="1" s="127">
      <c r="A101" s="119"/>
      <c r="C101" s="120"/>
      <c r="D101" s="170" t="s">
        <v>117</v>
      </c>
      <c r="E101" s="207"/>
      <c r="F101" s="132" t="s">
        <v>118</v>
      </c>
      <c r="G101" s="133" t="s">
        <v>9</v>
      </c>
      <c r="H101" s="117">
        <v>1</v>
      </c>
      <c r="I101" s="125">
        <v>11800</v>
      </c>
      <c r="J101" s="126"/>
      <c r="L101" s="128"/>
      <c r="M101" s="129"/>
    </row>
    <row r="102" customHeight="1" ht="15" customFormat="1" s="127">
      <c r="A102" s="119"/>
      <c r="C102" s="120"/>
      <c r="D102" s="170" t="s">
        <v>119</v>
      </c>
      <c r="E102" s="207"/>
      <c r="F102" s="132" t="s">
        <v>108</v>
      </c>
      <c r="G102" s="133" t="s">
        <v>9</v>
      </c>
      <c r="H102" s="117">
        <v>1</v>
      </c>
      <c r="I102" s="125">
        <v>14520</v>
      </c>
      <c r="J102" s="126"/>
      <c r="L102" s="128"/>
      <c r="M102" s="129"/>
    </row>
    <row r="103" customHeight="1" ht="15" customFormat="1" s="127">
      <c r="A103" s="119"/>
      <c r="C103" s="120"/>
      <c r="D103" s="170" t="s">
        <v>120</v>
      </c>
      <c r="E103" s="207"/>
      <c r="F103" s="132" t="s">
        <v>110</v>
      </c>
      <c r="G103" s="133" t="s">
        <v>9</v>
      </c>
      <c r="H103" s="117">
        <v>1</v>
      </c>
      <c r="I103" s="125">
        <v>22400</v>
      </c>
      <c r="J103" s="126"/>
      <c r="L103" s="128"/>
      <c r="M103" s="129"/>
    </row>
    <row r="104" customHeight="1" ht="15" customFormat="1" s="127">
      <c r="A104" s="119"/>
      <c r="C104" s="120"/>
      <c r="D104" s="170" t="s">
        <v>121</v>
      </c>
      <c r="E104" s="207"/>
      <c r="F104" s="132" t="s">
        <v>122</v>
      </c>
      <c r="G104" s="133" t="s">
        <v>9</v>
      </c>
      <c r="H104" s="117">
        <v>1</v>
      </c>
      <c r="I104" s="125">
        <v>6300</v>
      </c>
      <c r="J104" s="126"/>
      <c r="L104" s="128"/>
      <c r="M104" s="129"/>
    </row>
    <row r="105" customHeight="1" ht="15" customFormat="1" s="127">
      <c r="A105" s="119"/>
      <c r="C105" s="120"/>
      <c r="D105" s="170" t="s">
        <v>123</v>
      </c>
      <c r="E105" s="207"/>
      <c r="F105" s="132" t="s">
        <v>124</v>
      </c>
      <c r="G105" s="133" t="s">
        <v>9</v>
      </c>
      <c r="H105" s="117">
        <v>1</v>
      </c>
      <c r="I105" s="125">
        <v>9800</v>
      </c>
      <c r="J105" s="126"/>
      <c r="L105" s="128"/>
      <c r="M105" s="129"/>
    </row>
    <row r="106" customHeight="1" ht="16" customFormat="1" s="113">
      <c r="A106" s="73"/>
      <c r="B106" s="127"/>
      <c r="C106" s="109"/>
      <c r="D106" s="163" t="s">
        <v>125</v>
      </c>
      <c r="E106" s="162"/>
      <c r="F106" s="162"/>
      <c r="G106" s="162"/>
      <c r="H106" s="162"/>
      <c r="I106" s="162"/>
      <c r="J106" s="111"/>
      <c r="K106" s="112"/>
      <c r="L106" s="81"/>
      <c r="M106" s="71"/>
    </row>
    <row r="107" customHeight="1" ht="16" customFormat="1" s="113">
      <c r="A107" s="73"/>
      <c r="B107" s="127"/>
      <c r="C107" s="109"/>
      <c r="D107" s="163" t="s">
        <v>126</v>
      </c>
      <c r="E107" s="162"/>
      <c r="F107" s="162"/>
      <c r="G107" s="162"/>
      <c r="H107" s="162"/>
      <c r="I107" s="162"/>
      <c r="J107" s="111"/>
      <c r="K107" s="112"/>
      <c r="L107" s="81"/>
      <c r="M107" s="71"/>
    </row>
    <row r="108" customHeight="1" ht="15" hidden="1" customFormat="1" s="127">
      <c r="A108" s="119"/>
      <c r="C108" s="120"/>
      <c r="D108" s="164" t="s">
        <v>127</v>
      </c>
      <c r="E108" s="164"/>
      <c r="F108" s="132" t="s">
        <v>128</v>
      </c>
      <c r="G108" s="166" t="s">
        <v>9</v>
      </c>
      <c r="H108" s="117" t="s">
        <v>10</v>
      </c>
      <c r="I108" s="125">
        <v>0</v>
      </c>
      <c r="J108" s="126"/>
      <c r="L108" s="128"/>
      <c r="M108" s="129"/>
    </row>
    <row r="109" customHeight="1" ht="15" hidden="1" customFormat="1" s="127">
      <c r="A109" s="119"/>
      <c r="C109" s="120"/>
      <c r="D109" s="164" t="s">
        <v>129</v>
      </c>
      <c r="E109" s="164"/>
      <c r="F109" s="132" t="s">
        <v>130</v>
      </c>
      <c r="G109" s="166" t="s">
        <v>9</v>
      </c>
      <c r="H109" s="117" t="s">
        <v>10</v>
      </c>
      <c r="I109" s="125">
        <v>0</v>
      </c>
      <c r="J109" s="126"/>
      <c r="L109" s="128"/>
      <c r="M109" s="129"/>
    </row>
    <row r="110" customHeight="1" ht="15" customFormat="1" s="127">
      <c r="A110" s="119"/>
      <c r="C110" s="120"/>
      <c r="D110" s="164" t="s">
        <v>131</v>
      </c>
      <c r="E110" s="164"/>
      <c r="F110" s="132" t="s">
        <v>132</v>
      </c>
      <c r="G110" s="166" t="s">
        <v>9</v>
      </c>
      <c r="H110" s="117">
        <v>5</v>
      </c>
      <c r="I110" s="125">
        <v>1900</v>
      </c>
      <c r="J110" s="126"/>
      <c r="L110" s="128"/>
      <c r="M110" s="129"/>
    </row>
    <row r="111" customHeight="1" ht="15" hidden="1" customFormat="1" s="127">
      <c r="A111" s="119"/>
      <c r="C111" s="120"/>
      <c r="D111" s="164" t="s">
        <v>133</v>
      </c>
      <c r="E111" s="164"/>
      <c r="F111" s="132" t="s">
        <v>134</v>
      </c>
      <c r="G111" s="166" t="s">
        <v>9</v>
      </c>
      <c r="H111" s="117">
        <v>5</v>
      </c>
      <c r="I111" s="125">
        <v>1900</v>
      </c>
      <c r="J111" s="126"/>
      <c r="L111" s="128"/>
      <c r="M111" s="129"/>
    </row>
    <row r="112" customHeight="1" ht="15" hidden="1" customFormat="1" s="127">
      <c r="A112" s="119"/>
      <c r="C112" s="120"/>
      <c r="D112" s="164" t="s">
        <v>135</v>
      </c>
      <c r="E112" s="164"/>
      <c r="F112" s="132" t="s">
        <v>136</v>
      </c>
      <c r="G112" s="166" t="s">
        <v>9</v>
      </c>
      <c r="H112" s="117">
        <v>5</v>
      </c>
      <c r="I112" s="125">
        <v>2200</v>
      </c>
      <c r="J112" s="126"/>
      <c r="L112" s="128"/>
      <c r="M112" s="129"/>
    </row>
    <row r="113" customHeight="1" ht="15" customFormat="1" s="127">
      <c r="A113" s="119"/>
      <c r="C113" s="120"/>
      <c r="D113" s="164" t="s">
        <v>137</v>
      </c>
      <c r="E113" s="164"/>
      <c r="F113" s="132" t="s">
        <v>138</v>
      </c>
      <c r="G113" s="166" t="s">
        <v>9</v>
      </c>
      <c r="H113" s="117">
        <v>5</v>
      </c>
      <c r="I113" s="125">
        <v>2400</v>
      </c>
      <c r="J113" s="126"/>
      <c r="L113" s="128"/>
      <c r="M113" s="129"/>
    </row>
    <row r="114" customHeight="1" ht="16" customFormat="1" s="113">
      <c r="A114" s="73"/>
      <c r="B114" s="127"/>
      <c r="C114" s="109"/>
      <c r="D114" s="163" t="s">
        <v>139</v>
      </c>
      <c r="E114" s="162"/>
      <c r="F114" s="162"/>
      <c r="G114" s="162"/>
      <c r="H114" s="162"/>
      <c r="I114" s="162"/>
      <c r="J114" s="111"/>
      <c r="K114" s="112"/>
      <c r="L114" s="81"/>
      <c r="M114" s="71"/>
    </row>
    <row r="115" customHeight="1" ht="15" customFormat="1" s="127">
      <c r="A115" s="119"/>
      <c r="C115" s="120"/>
      <c r="D115" s="164" t="s">
        <v>140</v>
      </c>
      <c r="E115" s="164"/>
      <c r="F115" s="186" t="s">
        <v>12</v>
      </c>
      <c r="G115" s="166" t="s">
        <v>9</v>
      </c>
      <c r="H115" s="148" t="s">
        <v>10</v>
      </c>
      <c r="I115" s="125">
        <v>3600</v>
      </c>
      <c r="J115" s="126"/>
      <c r="L115" s="128"/>
      <c r="M115" s="129"/>
    </row>
    <row r="116" customHeight="1" ht="15" customFormat="1" s="127">
      <c r="A116" s="119"/>
      <c r="C116" s="120"/>
      <c r="D116" s="164" t="s">
        <v>141</v>
      </c>
      <c r="E116" s="164"/>
      <c r="F116" s="187"/>
      <c r="G116" s="166" t="s">
        <v>9</v>
      </c>
      <c r="H116" s="148" t="s">
        <v>10</v>
      </c>
      <c r="I116" s="125">
        <v>4360</v>
      </c>
      <c r="J116" s="126"/>
      <c r="L116" s="128"/>
      <c r="M116" s="129"/>
    </row>
    <row r="117" customHeight="1" ht="15" customFormat="1" s="127">
      <c r="A117" s="119"/>
      <c r="C117" s="120"/>
      <c r="D117" s="164" t="s">
        <v>142</v>
      </c>
      <c r="E117" s="164"/>
      <c r="F117" s="132" t="s">
        <v>48</v>
      </c>
      <c r="G117" s="166" t="s">
        <v>9</v>
      </c>
      <c r="H117" s="148" t="s">
        <v>10</v>
      </c>
      <c r="I117" s="125">
        <v>6860</v>
      </c>
      <c r="J117" s="126"/>
      <c r="L117" s="128"/>
      <c r="M117" s="129"/>
    </row>
    <row r="118" customHeight="1" ht="26" customFormat="1" s="127">
      <c r="A118" s="119"/>
      <c r="C118" s="120"/>
      <c r="D118" s="121" t="s">
        <v>143</v>
      </c>
      <c r="E118" s="121"/>
      <c r="F118" s="115" t="s">
        <v>12</v>
      </c>
      <c r="G118" s="166" t="s">
        <v>9</v>
      </c>
      <c r="H118" s="148" t="s">
        <v>10</v>
      </c>
      <c r="I118" s="125">
        <v>2800</v>
      </c>
      <c r="J118" s="126"/>
      <c r="L118" s="128"/>
      <c r="M118" s="129"/>
    </row>
    <row r="119" customHeight="1" ht="26" customFormat="1" s="127">
      <c r="A119" s="119"/>
      <c r="C119" s="120"/>
      <c r="D119" s="121" t="s">
        <v>144</v>
      </c>
      <c r="E119" s="121"/>
      <c r="F119" s="115" t="s">
        <v>12</v>
      </c>
      <c r="G119" s="166" t="s">
        <v>9</v>
      </c>
      <c r="H119" s="148" t="s">
        <v>10</v>
      </c>
      <c r="I119" s="125">
        <v>4600</v>
      </c>
      <c r="J119" s="126"/>
      <c r="L119" s="128"/>
      <c r="M119" s="129"/>
    </row>
    <row r="120" customHeight="1" ht="25" customFormat="1" s="127">
      <c r="A120" s="119"/>
      <c r="C120" s="120"/>
      <c r="D120" s="164" t="s">
        <v>145</v>
      </c>
      <c r="E120" s="164"/>
      <c r="F120" s="132" t="s">
        <v>12</v>
      </c>
      <c r="G120" s="166" t="s">
        <v>9</v>
      </c>
      <c r="H120" s="148" t="s">
        <v>10</v>
      </c>
      <c r="I120" s="125">
        <v>17600</v>
      </c>
      <c r="J120" s="126"/>
      <c r="L120" s="128"/>
      <c r="M120" s="129"/>
    </row>
    <row r="121" customHeight="1" ht="15" customFormat="1" s="127">
      <c r="A121" s="119"/>
      <c r="C121" s="120"/>
      <c r="D121" s="209" t="s">
        <v>146</v>
      </c>
      <c r="E121" s="172"/>
      <c r="F121" s="197"/>
      <c r="G121" s="210"/>
      <c r="H121" s="211"/>
      <c r="I121" s="125"/>
      <c r="J121" s="126"/>
      <c r="L121" s="128"/>
      <c r="M121" s="129"/>
    </row>
    <row r="122" customHeight="1" ht="16" customFormat="1" s="113">
      <c r="A122" s="73"/>
      <c r="B122" s="127"/>
      <c r="C122" s="109"/>
      <c r="D122" s="161" t="s">
        <v>147</v>
      </c>
      <c r="E122" s="162"/>
      <c r="F122" s="162"/>
      <c r="G122" s="162"/>
      <c r="H122" s="162"/>
      <c r="I122" s="162"/>
      <c r="J122" s="111"/>
      <c r="K122" s="112"/>
      <c r="L122" s="81"/>
      <c r="M122" s="71"/>
    </row>
    <row r="123" customHeight="1" ht="16" customFormat="1" s="113">
      <c r="A123" s="73"/>
      <c r="B123" s="127"/>
      <c r="C123" s="109"/>
      <c r="D123" s="163" t="s">
        <v>148</v>
      </c>
      <c r="E123" s="162"/>
      <c r="F123" s="162"/>
      <c r="G123" s="162"/>
      <c r="H123" s="162"/>
      <c r="I123" s="162"/>
      <c r="J123" s="111"/>
      <c r="K123" s="112"/>
      <c r="L123" s="81"/>
      <c r="M123" s="71"/>
    </row>
    <row r="124" customHeight="1" ht="26" customFormat="1" s="127">
      <c r="A124" s="119"/>
      <c r="C124" s="120"/>
      <c r="D124" s="121" t="s">
        <v>149</v>
      </c>
      <c r="E124" s="121"/>
      <c r="F124" s="115" t="s">
        <v>12</v>
      </c>
      <c r="G124" s="133" t="s">
        <v>9</v>
      </c>
      <c r="H124" s="134" t="s">
        <v>10</v>
      </c>
      <c r="I124" s="125">
        <v>29900</v>
      </c>
      <c r="J124" s="126"/>
      <c r="L124" s="128"/>
      <c r="M124" s="129"/>
    </row>
    <row r="125" customHeight="1" ht="39" customFormat="1" s="153">
      <c r="A125" s="144"/>
      <c r="B125" s="127"/>
      <c r="C125" s="145"/>
      <c r="D125" s="121" t="s">
        <v>150</v>
      </c>
      <c r="E125" s="121"/>
      <c r="F125" s="115" t="s">
        <v>151</v>
      </c>
      <c r="G125" s="116" t="s">
        <v>9</v>
      </c>
      <c r="H125" s="117" t="s">
        <v>10</v>
      </c>
      <c r="I125" s="125">
        <v>29900</v>
      </c>
      <c r="J125" s="149"/>
      <c r="K125" s="150"/>
      <c r="L125" s="151"/>
      <c r="M125" s="152"/>
    </row>
    <row r="126" customHeight="1" ht="39" customFormat="1" s="127">
      <c r="A126" s="119"/>
      <c r="C126" s="120"/>
      <c r="D126" s="121" t="s">
        <v>152</v>
      </c>
      <c r="E126" s="121"/>
      <c r="F126" s="115" t="s">
        <v>151</v>
      </c>
      <c r="G126" s="133" t="s">
        <v>9</v>
      </c>
      <c r="H126" s="134" t="s">
        <v>10</v>
      </c>
      <c r="I126" s="125">
        <v>37800</v>
      </c>
      <c r="J126" s="126"/>
      <c r="L126" s="128"/>
      <c r="M126" s="129"/>
    </row>
    <row r="127" customHeight="1" ht="26" customFormat="1" s="153">
      <c r="A127" s="144"/>
      <c r="B127" s="127"/>
      <c r="C127" s="145"/>
      <c r="D127" s="121" t="s">
        <v>153</v>
      </c>
      <c r="E127" s="121"/>
      <c r="F127" s="115" t="s">
        <v>12</v>
      </c>
      <c r="G127" s="116" t="s">
        <v>9</v>
      </c>
      <c r="H127" s="117" t="s">
        <v>10</v>
      </c>
      <c r="I127" s="125">
        <v>37800</v>
      </c>
      <c r="J127" s="149"/>
      <c r="K127" s="150"/>
      <c r="L127" s="151"/>
      <c r="M127" s="152"/>
    </row>
    <row r="128" customHeight="1" ht="26" customFormat="1" s="127">
      <c r="A128" s="119"/>
      <c r="C128" s="120"/>
      <c r="D128" s="121" t="s">
        <v>154</v>
      </c>
      <c r="E128" s="121"/>
      <c r="F128" s="115" t="s">
        <v>12</v>
      </c>
      <c r="G128" s="133" t="s">
        <v>9</v>
      </c>
      <c r="H128" s="134" t="s">
        <v>10</v>
      </c>
      <c r="I128" s="125">
        <v>39800</v>
      </c>
      <c r="J128" s="126"/>
      <c r="L128" s="128"/>
      <c r="M128" s="129"/>
    </row>
    <row r="129" customHeight="1" ht="39" customFormat="1" s="153">
      <c r="A129" s="144"/>
      <c r="B129" s="127"/>
      <c r="C129" s="145"/>
      <c r="D129" s="121" t="s">
        <v>155</v>
      </c>
      <c r="E129" s="121"/>
      <c r="F129" s="115" t="s">
        <v>151</v>
      </c>
      <c r="G129" s="116" t="s">
        <v>9</v>
      </c>
      <c r="H129" s="117" t="s">
        <v>10</v>
      </c>
      <c r="I129" s="125">
        <v>39800</v>
      </c>
      <c r="J129" s="149"/>
      <c r="K129" s="150"/>
      <c r="L129" s="151"/>
      <c r="M129" s="152"/>
    </row>
    <row r="130" customHeight="1" ht="16" customFormat="1" s="113">
      <c r="A130" s="73"/>
      <c r="B130" s="127"/>
      <c r="C130" s="109"/>
      <c r="D130" s="163" t="s">
        <v>156</v>
      </c>
      <c r="E130" s="162"/>
      <c r="F130" s="162"/>
      <c r="G130" s="162"/>
      <c r="H130" s="162"/>
      <c r="I130" s="162"/>
      <c r="J130" s="111"/>
      <c r="K130" s="112"/>
      <c r="L130" s="81"/>
      <c r="M130" s="71"/>
    </row>
    <row r="131" customHeight="1" ht="26" hidden="1" customFormat="1" s="153">
      <c r="A131" s="144"/>
      <c r="B131" s="150"/>
      <c r="C131" s="145"/>
      <c r="D131" s="160" t="s">
        <v>157</v>
      </c>
      <c r="E131" s="160"/>
      <c r="F131" s="115" t="s">
        <v>12</v>
      </c>
      <c r="G131" s="116" t="s">
        <v>9</v>
      </c>
      <c r="H131" s="117" t="s">
        <v>10</v>
      </c>
      <c r="I131" s="125">
        <v>0</v>
      </c>
      <c r="J131" s="149"/>
      <c r="K131" s="150"/>
      <c r="L131" s="151"/>
      <c r="M131" s="152"/>
    </row>
    <row r="132" customHeight="1" ht="26" hidden="1" customFormat="1" s="153">
      <c r="A132" s="144"/>
      <c r="B132" s="150"/>
      <c r="C132" s="145"/>
      <c r="D132" s="160" t="s">
        <v>158</v>
      </c>
      <c r="E132" s="160"/>
      <c r="F132" s="115" t="s">
        <v>12</v>
      </c>
      <c r="G132" s="116" t="s">
        <v>9</v>
      </c>
      <c r="H132" s="117" t="s">
        <v>10</v>
      </c>
      <c r="I132" s="125">
        <v>0</v>
      </c>
      <c r="J132" s="149"/>
      <c r="K132" s="150"/>
      <c r="L132" s="151"/>
      <c r="M132" s="152"/>
    </row>
    <row r="133" customHeight="1" ht="26" hidden="1" customFormat="1" s="127">
      <c r="A133" s="119"/>
      <c r="C133" s="120"/>
      <c r="D133" s="121" t="s">
        <v>159</v>
      </c>
      <c r="E133" s="121"/>
      <c r="F133" s="115" t="s">
        <v>12</v>
      </c>
      <c r="G133" s="133" t="s">
        <v>9</v>
      </c>
      <c r="H133" s="134" t="s">
        <v>10</v>
      </c>
      <c r="I133" s="125">
        <v>0</v>
      </c>
      <c r="J133" s="126"/>
      <c r="L133" s="128"/>
      <c r="M133" s="129"/>
    </row>
    <row r="134" customHeight="1" ht="39" customFormat="1" s="127">
      <c r="A134" s="119"/>
      <c r="C134" s="120"/>
      <c r="D134" s="121" t="s">
        <v>160</v>
      </c>
      <c r="E134" s="121"/>
      <c r="F134" s="115" t="s">
        <v>151</v>
      </c>
      <c r="G134" s="133" t="s">
        <v>9</v>
      </c>
      <c r="H134" s="117" t="s">
        <v>10</v>
      </c>
      <c r="I134" s="125">
        <v>49000</v>
      </c>
      <c r="J134" s="126"/>
      <c r="L134" s="128"/>
      <c r="M134" s="129"/>
    </row>
    <row r="135" customHeight="1" ht="25" hidden="1" customFormat="1" s="127">
      <c r="A135" s="119"/>
      <c r="C135" s="120"/>
      <c r="D135" s="121" t="s">
        <v>161</v>
      </c>
      <c r="E135" s="121"/>
      <c r="F135" s="115" t="s">
        <v>12</v>
      </c>
      <c r="G135" s="133" t="s">
        <v>9</v>
      </c>
      <c r="H135" s="117" t="s">
        <v>10</v>
      </c>
      <c r="I135" s="125">
        <v>0</v>
      </c>
      <c r="J135" s="126"/>
      <c r="L135" s="128"/>
      <c r="M135" s="129"/>
    </row>
    <row r="136" customHeight="1" ht="15" hidden="1" customFormat="1" s="127">
      <c r="A136" s="119"/>
      <c r="C136" s="120"/>
      <c r="D136" s="164" t="s">
        <v>162</v>
      </c>
      <c r="E136" s="164"/>
      <c r="F136" s="198" t="s">
        <v>61</v>
      </c>
      <c r="G136" s="116" t="s">
        <v>9</v>
      </c>
      <c r="H136" s="117" t="s">
        <v>10</v>
      </c>
      <c r="I136" s="125">
        <v>0</v>
      </c>
      <c r="J136" s="126"/>
      <c r="L136" s="128"/>
      <c r="M136" s="129"/>
    </row>
    <row r="137" customHeight="1" ht="15" hidden="1" customFormat="1" s="127">
      <c r="A137" s="119"/>
      <c r="C137" s="120"/>
      <c r="D137" s="164" t="s">
        <v>163</v>
      </c>
      <c r="E137" s="164"/>
      <c r="F137" s="199"/>
      <c r="G137" s="116" t="s">
        <v>9</v>
      </c>
      <c r="H137" s="117" t="s">
        <v>10</v>
      </c>
      <c r="I137" s="125">
        <v>0</v>
      </c>
      <c r="J137" s="126"/>
      <c r="L137" s="128"/>
      <c r="M137" s="129"/>
    </row>
    <row r="138" customHeight="1" ht="15" hidden="1" customFormat="1" s="127">
      <c r="A138" s="119"/>
      <c r="C138" s="120"/>
      <c r="D138" s="164" t="s">
        <v>164</v>
      </c>
      <c r="E138" s="164"/>
      <c r="F138" s="199"/>
      <c r="G138" s="116" t="s">
        <v>9</v>
      </c>
      <c r="H138" s="117" t="s">
        <v>10</v>
      </c>
      <c r="I138" s="125">
        <v>0</v>
      </c>
      <c r="J138" s="126"/>
      <c r="L138" s="128"/>
      <c r="M138" s="129"/>
    </row>
    <row r="139" customHeight="1" ht="16" customFormat="1" s="113">
      <c r="A139" s="73"/>
      <c r="B139" s="127"/>
      <c r="C139" s="109"/>
      <c r="D139" s="163" t="s">
        <v>165</v>
      </c>
      <c r="E139" s="162"/>
      <c r="F139" s="162"/>
      <c r="G139" s="162"/>
      <c r="H139" s="162"/>
      <c r="I139" s="162"/>
      <c r="J139" s="111"/>
      <c r="K139" s="112"/>
      <c r="L139" s="81"/>
      <c r="M139" s="71"/>
    </row>
    <row r="140" customHeight="1" ht="26" customFormat="1" s="127">
      <c r="A140" s="119"/>
      <c r="C140" s="120"/>
      <c r="D140" s="121" t="s">
        <v>166</v>
      </c>
      <c r="E140" s="121"/>
      <c r="F140" s="115" t="s">
        <v>12</v>
      </c>
      <c r="G140" s="133" t="s">
        <v>9</v>
      </c>
      <c r="H140" s="134" t="s">
        <v>10</v>
      </c>
      <c r="I140" s="125">
        <v>56000</v>
      </c>
      <c r="J140" s="126"/>
      <c r="L140" s="128"/>
      <c r="M140" s="129"/>
    </row>
    <row r="141" customHeight="1" ht="26" hidden="1" customFormat="1" s="153">
      <c r="A141" s="144"/>
      <c r="B141" s="127"/>
      <c r="C141" s="145"/>
      <c r="D141" s="121" t="s">
        <v>167</v>
      </c>
      <c r="E141" s="121"/>
      <c r="F141" s="115" t="s">
        <v>12</v>
      </c>
      <c r="G141" s="116" t="s">
        <v>9</v>
      </c>
      <c r="H141" s="117" t="s">
        <v>10</v>
      </c>
      <c r="I141" s="125">
        <v>0</v>
      </c>
      <c r="J141" s="149"/>
      <c r="K141" s="150"/>
      <c r="L141" s="151"/>
      <c r="M141" s="152"/>
    </row>
    <row r="142" customHeight="1" ht="26" customFormat="1" s="127">
      <c r="A142" s="119"/>
      <c r="C142" s="120"/>
      <c r="D142" s="160" t="s">
        <v>168</v>
      </c>
      <c r="E142" s="160"/>
      <c r="F142" s="115" t="s">
        <v>12</v>
      </c>
      <c r="G142" s="133" t="s">
        <v>9</v>
      </c>
      <c r="H142" s="134" t="s">
        <v>10</v>
      </c>
      <c r="I142" s="125">
        <v>68000</v>
      </c>
      <c r="J142" s="126"/>
      <c r="L142" s="128"/>
      <c r="M142" s="129"/>
    </row>
    <row r="143" customHeight="1" ht="26" customFormat="1" s="153">
      <c r="A143" s="144"/>
      <c r="B143" s="127"/>
      <c r="C143" s="145"/>
      <c r="D143" s="160" t="s">
        <v>169</v>
      </c>
      <c r="E143" s="160"/>
      <c r="F143" s="115" t="s">
        <v>12</v>
      </c>
      <c r="G143" s="116" t="s">
        <v>9</v>
      </c>
      <c r="H143" s="117" t="s">
        <v>10</v>
      </c>
      <c r="I143" s="125">
        <v>68000</v>
      </c>
      <c r="J143" s="149"/>
      <c r="K143" s="150"/>
      <c r="L143" s="151"/>
      <c r="M143" s="152"/>
    </row>
    <row r="144" customHeight="1" ht="16" customFormat="1" s="113">
      <c r="A144" s="73"/>
      <c r="B144" s="127"/>
      <c r="C144" s="109"/>
      <c r="D144" s="163" t="s">
        <v>170</v>
      </c>
      <c r="E144" s="162"/>
      <c r="F144" s="162"/>
      <c r="G144" s="162"/>
      <c r="H144" s="162"/>
      <c r="I144" s="162"/>
      <c r="J144" s="111"/>
      <c r="K144" s="112"/>
      <c r="L144" s="81"/>
      <c r="M144" s="71"/>
    </row>
    <row r="145" customHeight="1" ht="15" customFormat="1" s="127">
      <c r="A145" s="119"/>
      <c r="C145" s="120"/>
      <c r="D145" s="160" t="s">
        <v>171</v>
      </c>
      <c r="E145" s="160"/>
      <c r="F145" s="186" t="s">
        <v>61</v>
      </c>
      <c r="G145" s="133" t="s">
        <v>9</v>
      </c>
      <c r="H145" s="134" t="s">
        <v>10</v>
      </c>
      <c r="I145" s="125">
        <v>45000</v>
      </c>
      <c r="J145" s="126"/>
      <c r="L145" s="128"/>
      <c r="M145" s="129"/>
    </row>
    <row r="146" customHeight="1" ht="15" customFormat="1" s="153">
      <c r="A146" s="144"/>
      <c r="B146" s="150"/>
      <c r="C146" s="145"/>
      <c r="D146" s="160" t="s">
        <v>172</v>
      </c>
      <c r="E146" s="160"/>
      <c r="F146" s="188"/>
      <c r="G146" s="116" t="s">
        <v>9</v>
      </c>
      <c r="H146" s="117" t="s">
        <v>10</v>
      </c>
      <c r="I146" s="125">
        <v>45000</v>
      </c>
      <c r="J146" s="149"/>
      <c r="K146" s="150"/>
      <c r="L146" s="151"/>
      <c r="M146" s="152"/>
    </row>
    <row r="147" customHeight="1" ht="15" hidden="1" customFormat="1" s="127">
      <c r="A147" s="119"/>
      <c r="C147" s="120"/>
      <c r="D147" s="160" t="s">
        <v>173</v>
      </c>
      <c r="E147" s="160"/>
      <c r="F147" s="187"/>
      <c r="G147" s="133" t="s">
        <v>9</v>
      </c>
      <c r="H147" s="134" t="s">
        <v>10</v>
      </c>
      <c r="I147" s="125">
        <v>24480</v>
      </c>
      <c r="J147" s="126"/>
      <c r="L147" s="128"/>
      <c r="M147" s="129"/>
    </row>
    <row r="148" customHeight="1" ht="15" customFormat="1" s="153">
      <c r="A148" s="144"/>
      <c r="B148" s="150"/>
      <c r="C148" s="145"/>
      <c r="D148" s="160" t="s">
        <v>174</v>
      </c>
      <c r="E148" s="160"/>
      <c r="F148" s="165" t="s">
        <v>48</v>
      </c>
      <c r="G148" s="116" t="s">
        <v>9</v>
      </c>
      <c r="H148" s="117" t="s">
        <v>10</v>
      </c>
      <c r="I148" s="125">
        <v>74000</v>
      </c>
      <c r="J148" s="149"/>
      <c r="K148" s="150"/>
      <c r="L148" s="151"/>
      <c r="M148" s="152"/>
    </row>
    <row r="149" customHeight="1" ht="16" customFormat="1" s="113">
      <c r="A149" s="73"/>
      <c r="B149" s="150"/>
      <c r="C149" s="109"/>
      <c r="D149" s="163" t="s">
        <v>125</v>
      </c>
      <c r="E149" s="162"/>
      <c r="F149" s="162"/>
      <c r="G149" s="162"/>
      <c r="H149" s="162"/>
      <c r="I149" s="162"/>
      <c r="J149" s="111"/>
      <c r="K149" s="112"/>
      <c r="L149" s="81"/>
      <c r="M149" s="71"/>
    </row>
    <row r="150" customHeight="1" ht="16" customFormat="1" s="113">
      <c r="A150" s="73"/>
      <c r="B150" s="150"/>
      <c r="C150" s="109"/>
      <c r="D150" s="163" t="s">
        <v>175</v>
      </c>
      <c r="E150" s="162"/>
      <c r="F150" s="162"/>
      <c r="G150" s="162"/>
      <c r="H150" s="162"/>
      <c r="I150" s="162"/>
      <c r="J150" s="111"/>
      <c r="K150" s="112"/>
      <c r="L150" s="81"/>
      <c r="M150" s="71"/>
    </row>
    <row r="151" customHeight="1" ht="15" customFormat="1" s="127">
      <c r="A151" s="119"/>
      <c r="C151" s="120"/>
      <c r="D151" s="164" t="s">
        <v>176</v>
      </c>
      <c r="E151" s="164"/>
      <c r="F151" s="198" t="s">
        <v>177</v>
      </c>
      <c r="G151" s="166" t="s">
        <v>9</v>
      </c>
      <c r="H151" s="117" t="s">
        <v>10</v>
      </c>
      <c r="I151" s="125">
        <v>6400</v>
      </c>
      <c r="J151" s="126"/>
      <c r="L151" s="128"/>
      <c r="M151" s="129"/>
    </row>
    <row r="152" customHeight="1" ht="15" customFormat="1" s="127">
      <c r="A152" s="119"/>
      <c r="C152" s="120"/>
      <c r="D152" s="164" t="s">
        <v>178</v>
      </c>
      <c r="E152" s="164"/>
      <c r="F152" s="199"/>
      <c r="G152" s="166" t="s">
        <v>9</v>
      </c>
      <c r="H152" s="117" t="s">
        <v>10</v>
      </c>
      <c r="I152" s="125">
        <v>8200</v>
      </c>
      <c r="J152" s="126"/>
      <c r="L152" s="128"/>
      <c r="M152" s="129"/>
    </row>
    <row r="153" customHeight="1" ht="15" customFormat="1" s="127">
      <c r="A153" s="119"/>
      <c r="C153" s="120"/>
      <c r="D153" s="164" t="s">
        <v>179</v>
      </c>
      <c r="E153" s="164"/>
      <c r="F153" s="199"/>
      <c r="G153" s="166" t="s">
        <v>9</v>
      </c>
      <c r="H153" s="117" t="s">
        <v>10</v>
      </c>
      <c r="I153" s="125">
        <v>27500</v>
      </c>
      <c r="J153" s="126"/>
      <c r="L153" s="128"/>
      <c r="M153" s="129"/>
    </row>
    <row r="154" customHeight="1" ht="15" customFormat="1" s="127">
      <c r="A154" s="119"/>
      <c r="C154" s="120"/>
      <c r="D154" s="164" t="s">
        <v>180</v>
      </c>
      <c r="E154" s="164"/>
      <c r="F154" s="199"/>
      <c r="G154" s="166" t="s">
        <v>9</v>
      </c>
      <c r="H154" s="117" t="s">
        <v>10</v>
      </c>
      <c r="I154" s="125">
        <v>5500</v>
      </c>
      <c r="J154" s="126"/>
      <c r="L154" s="128"/>
      <c r="M154" s="129"/>
    </row>
    <row r="155" customHeight="1" ht="15" customFormat="1" s="127">
      <c r="A155" s="119"/>
      <c r="C155" s="120"/>
      <c r="D155" s="164" t="s">
        <v>181</v>
      </c>
      <c r="E155" s="164"/>
      <c r="F155" s="199"/>
      <c r="G155" s="166" t="s">
        <v>9</v>
      </c>
      <c r="H155" s="117" t="s">
        <v>10</v>
      </c>
      <c r="I155" s="125">
        <v>7200</v>
      </c>
      <c r="J155" s="126"/>
      <c r="L155" s="128"/>
      <c r="M155" s="129"/>
    </row>
    <row r="156" customHeight="1" ht="15" customFormat="1" s="127">
      <c r="A156" s="119"/>
      <c r="C156" s="120"/>
      <c r="D156" s="164" t="s">
        <v>182</v>
      </c>
      <c r="E156" s="164"/>
      <c r="F156" s="199"/>
      <c r="G156" s="166" t="s">
        <v>9</v>
      </c>
      <c r="H156" s="117" t="s">
        <v>10</v>
      </c>
      <c r="I156" s="125">
        <v>3300</v>
      </c>
      <c r="J156" s="126"/>
      <c r="L156" s="128"/>
      <c r="M156" s="129"/>
    </row>
    <row r="157" customHeight="1" ht="15" customFormat="1" s="127">
      <c r="A157" s="119"/>
      <c r="C157" s="120"/>
      <c r="D157" s="164" t="s">
        <v>183</v>
      </c>
      <c r="E157" s="164"/>
      <c r="F157" s="212"/>
      <c r="G157" s="166" t="s">
        <v>9</v>
      </c>
      <c r="H157" s="117" t="s">
        <v>10</v>
      </c>
      <c r="I157" s="125">
        <v>4400</v>
      </c>
      <c r="J157" s="126"/>
      <c r="L157" s="128"/>
      <c r="M157" s="129"/>
    </row>
    <row r="158" customHeight="1" ht="15" customFormat="1" s="127">
      <c r="A158" s="119"/>
      <c r="C158" s="120"/>
      <c r="D158" s="200" t="s">
        <v>184</v>
      </c>
      <c r="E158" s="200"/>
      <c r="F158" s="213" t="s">
        <v>48</v>
      </c>
      <c r="G158" s="166" t="s">
        <v>9</v>
      </c>
      <c r="H158" s="117" t="s">
        <v>10</v>
      </c>
      <c r="I158" s="125">
        <v>900</v>
      </c>
      <c r="J158" s="126"/>
      <c r="L158" s="128"/>
      <c r="M158" s="129"/>
    </row>
    <row r="159" customHeight="1" ht="15" customFormat="1" s="127">
      <c r="A159" s="119"/>
      <c r="C159" s="120"/>
      <c r="D159" s="200" t="s">
        <v>185</v>
      </c>
      <c r="E159" s="200"/>
      <c r="F159" s="214"/>
      <c r="G159" s="166" t="s">
        <v>9</v>
      </c>
      <c r="H159" s="117" t="s">
        <v>10</v>
      </c>
      <c r="I159" s="125">
        <v>1000</v>
      </c>
      <c r="J159" s="126"/>
      <c r="L159" s="128"/>
      <c r="M159" s="129"/>
    </row>
    <row r="160" customHeight="1" ht="15" customFormat="1" s="127">
      <c r="A160" s="119"/>
      <c r="C160" s="120"/>
      <c r="D160" s="200" t="s">
        <v>186</v>
      </c>
      <c r="E160" s="200"/>
      <c r="F160" s="212"/>
      <c r="G160" s="166" t="s">
        <v>9</v>
      </c>
      <c r="H160" s="117" t="s">
        <v>10</v>
      </c>
      <c r="I160" s="125">
        <v>2000</v>
      </c>
      <c r="J160" s="126"/>
      <c r="L160" s="128"/>
      <c r="M160" s="129"/>
    </row>
    <row r="161" customHeight="1" ht="15" customFormat="1" s="127">
      <c r="A161" s="119"/>
      <c r="C161" s="120"/>
      <c r="D161" s="170" t="s">
        <v>187</v>
      </c>
      <c r="E161" s="207"/>
      <c r="F161" s="132" t="s">
        <v>188</v>
      </c>
      <c r="G161" s="133" t="s">
        <v>9</v>
      </c>
      <c r="H161" s="117"/>
      <c r="I161" s="125">
        <v>12000</v>
      </c>
      <c r="J161" s="126"/>
      <c r="L161" s="128"/>
      <c r="M161" s="129"/>
    </row>
    <row r="162" customHeight="1" ht="16" customFormat="1" s="113">
      <c r="A162" s="73"/>
      <c r="B162" s="127"/>
      <c r="C162" s="109"/>
      <c r="D162" s="163" t="s">
        <v>139</v>
      </c>
      <c r="E162" s="162"/>
      <c r="F162" s="162"/>
      <c r="G162" s="162"/>
      <c r="H162" s="162"/>
      <c r="I162" s="162"/>
      <c r="J162" s="111"/>
      <c r="K162" s="112"/>
      <c r="L162" s="81"/>
      <c r="M162" s="71"/>
    </row>
    <row r="163" customHeight="1" ht="16" customFormat="1" s="127">
      <c r="A163" s="119"/>
      <c r="C163" s="120"/>
      <c r="D163" s="164" t="s">
        <v>189</v>
      </c>
      <c r="E163" s="164"/>
      <c r="F163" s="198" t="s">
        <v>190</v>
      </c>
      <c r="G163" s="166" t="s">
        <v>9</v>
      </c>
      <c r="H163" s="148" t="s">
        <v>10</v>
      </c>
      <c r="I163" s="125">
        <v>1200</v>
      </c>
      <c r="J163" s="126"/>
      <c r="L163" s="128"/>
      <c r="M163" s="129"/>
    </row>
    <row r="164" customHeight="1" ht="16" customFormat="1" s="127">
      <c r="A164" s="119"/>
      <c r="C164" s="120"/>
      <c r="D164" s="164" t="s">
        <v>191</v>
      </c>
      <c r="E164" s="164"/>
      <c r="F164" s="199"/>
      <c r="G164" s="166" t="s">
        <v>9</v>
      </c>
      <c r="H164" s="148" t="s">
        <v>10</v>
      </c>
      <c r="I164" s="125">
        <v>2400</v>
      </c>
      <c r="J164" s="126"/>
      <c r="L164" s="128"/>
      <c r="M164" s="129"/>
    </row>
    <row r="165" customHeight="1" ht="16" customFormat="1" s="127">
      <c r="A165" s="119"/>
      <c r="C165" s="120"/>
      <c r="D165" s="164" t="s">
        <v>192</v>
      </c>
      <c r="E165" s="164"/>
      <c r="F165" s="201"/>
      <c r="G165" s="166" t="s">
        <v>9</v>
      </c>
      <c r="H165" s="148" t="s">
        <v>10</v>
      </c>
      <c r="I165" s="125">
        <v>5500</v>
      </c>
      <c r="J165" s="126"/>
      <c r="L165" s="128"/>
      <c r="M165" s="129"/>
    </row>
    <row r="166" customHeight="1" ht="15" customFormat="1" s="153">
      <c r="A166" s="144"/>
      <c r="B166" s="150"/>
      <c r="C166" s="145"/>
      <c r="D166" s="209" t="s">
        <v>193</v>
      </c>
      <c r="E166" s="215"/>
      <c r="F166" s="216"/>
      <c r="G166" s="210"/>
      <c r="H166" s="211"/>
      <c r="I166" s="125"/>
      <c r="J166" s="149"/>
      <c r="K166" s="150"/>
      <c r="L166" s="151"/>
      <c r="M166" s="152"/>
    </row>
    <row r="167" customHeight="1" ht="16" customFormat="1" s="113">
      <c r="A167" s="73"/>
      <c r="B167" s="150"/>
      <c r="C167" s="109"/>
      <c r="D167" s="161" t="s">
        <v>92</v>
      </c>
      <c r="E167" s="162"/>
      <c r="F167" s="162"/>
      <c r="G167" s="162"/>
      <c r="H167" s="162"/>
      <c r="I167" s="162"/>
      <c r="J167" s="111"/>
      <c r="K167" s="112"/>
      <c r="L167" s="81"/>
      <c r="M167" s="71"/>
    </row>
    <row r="168" customHeight="1" ht="16" customFormat="1" s="113">
      <c r="A168" s="73"/>
      <c r="B168" s="150"/>
      <c r="C168" s="109"/>
      <c r="D168" s="163" t="s">
        <v>93</v>
      </c>
      <c r="E168" s="162"/>
      <c r="F168" s="162"/>
      <c r="G168" s="162"/>
      <c r="H168" s="162"/>
      <c r="I168" s="162"/>
      <c r="J168" s="111"/>
      <c r="K168" s="112"/>
      <c r="L168" s="81"/>
      <c r="M168" s="71"/>
    </row>
    <row r="169" customHeight="1" ht="15" customFormat="1" s="127">
      <c r="A169" s="119"/>
      <c r="C169" s="120"/>
      <c r="D169" s="170" t="s">
        <v>194</v>
      </c>
      <c r="E169" s="207"/>
      <c r="F169" s="132" t="s">
        <v>195</v>
      </c>
      <c r="G169" s="133" t="s">
        <v>9</v>
      </c>
      <c r="H169" s="117">
        <v>20</v>
      </c>
      <c r="I169" s="125">
        <v>1980</v>
      </c>
      <c r="J169" s="126"/>
      <c r="L169" s="128"/>
      <c r="M169" s="129"/>
    </row>
    <row r="170" customHeight="1" ht="15" customFormat="1" s="127">
      <c r="A170" s="119"/>
      <c r="C170" s="120"/>
      <c r="D170" s="170" t="s">
        <v>196</v>
      </c>
      <c r="E170" s="207"/>
      <c r="F170" s="132" t="s">
        <v>197</v>
      </c>
      <c r="G170" s="133" t="s">
        <v>9</v>
      </c>
      <c r="H170" s="117">
        <v>20</v>
      </c>
      <c r="I170" s="125">
        <v>2090</v>
      </c>
      <c r="J170" s="126"/>
      <c r="L170" s="128"/>
      <c r="M170" s="129"/>
    </row>
    <row r="171" customHeight="1" ht="15" customFormat="1" s="127">
      <c r="A171" s="119"/>
      <c r="C171" s="120"/>
      <c r="D171" s="170" t="s">
        <v>198</v>
      </c>
      <c r="E171" s="207"/>
      <c r="F171" s="132" t="s">
        <v>199</v>
      </c>
      <c r="G171" s="133" t="s">
        <v>9</v>
      </c>
      <c r="H171" s="117">
        <v>20</v>
      </c>
      <c r="I171" s="125">
        <v>2090</v>
      </c>
      <c r="J171" s="126"/>
      <c r="L171" s="128"/>
      <c r="M171" s="129"/>
    </row>
    <row r="172" customHeight="1" ht="15" customFormat="1" s="127">
      <c r="A172" s="119"/>
      <c r="C172" s="120"/>
      <c r="D172" s="170" t="s">
        <v>200</v>
      </c>
      <c r="E172" s="207"/>
      <c r="F172" s="132" t="s">
        <v>201</v>
      </c>
      <c r="G172" s="133" t="s">
        <v>9</v>
      </c>
      <c r="H172" s="117">
        <v>20</v>
      </c>
      <c r="I172" s="125">
        <v>2530</v>
      </c>
      <c r="J172" s="126"/>
      <c r="L172" s="128"/>
      <c r="M172" s="129"/>
    </row>
    <row r="173" customHeight="1" ht="15" customFormat="1" s="127">
      <c r="A173" s="119"/>
      <c r="C173" s="120"/>
      <c r="D173" s="170" t="s">
        <v>202</v>
      </c>
      <c r="E173" s="207"/>
      <c r="F173" s="132" t="s">
        <v>203</v>
      </c>
      <c r="G173" s="133" t="s">
        <v>9</v>
      </c>
      <c r="H173" s="117">
        <v>10</v>
      </c>
      <c r="I173" s="125">
        <v>2970</v>
      </c>
      <c r="J173" s="126"/>
      <c r="L173" s="128"/>
      <c r="M173" s="129"/>
    </row>
    <row r="174" customHeight="1" ht="15" customFormat="1" s="127">
      <c r="A174" s="119"/>
      <c r="C174" s="120"/>
      <c r="D174" s="170" t="s">
        <v>204</v>
      </c>
      <c r="E174" s="207"/>
      <c r="F174" s="132" t="s">
        <v>205</v>
      </c>
      <c r="G174" s="133" t="s">
        <v>9</v>
      </c>
      <c r="H174" s="117">
        <v>10</v>
      </c>
      <c r="I174" s="125">
        <v>4180</v>
      </c>
      <c r="J174" s="126"/>
      <c r="L174" s="128"/>
      <c r="M174" s="129"/>
    </row>
    <row r="175" customHeight="1" ht="15" customFormat="1" s="127">
      <c r="A175" s="119"/>
      <c r="C175" s="120"/>
      <c r="D175" s="170" t="s">
        <v>206</v>
      </c>
      <c r="E175" s="207"/>
      <c r="F175" s="132" t="s">
        <v>207</v>
      </c>
      <c r="G175" s="133" t="s">
        <v>9</v>
      </c>
      <c r="H175" s="117" t="s">
        <v>10</v>
      </c>
      <c r="I175" s="125">
        <v>4840</v>
      </c>
      <c r="J175" s="126"/>
      <c r="L175" s="128"/>
      <c r="M175" s="129"/>
    </row>
    <row r="176" customHeight="1" ht="15" customFormat="1" s="127">
      <c r="A176" s="119"/>
      <c r="C176" s="120"/>
      <c r="D176" s="170" t="s">
        <v>208</v>
      </c>
      <c r="E176" s="207"/>
      <c r="F176" s="132" t="s">
        <v>209</v>
      </c>
      <c r="G176" s="133" t="s">
        <v>9</v>
      </c>
      <c r="H176" s="117" t="s">
        <v>10</v>
      </c>
      <c r="I176" s="125">
        <v>9020</v>
      </c>
      <c r="J176" s="126"/>
      <c r="L176" s="128"/>
      <c r="M176" s="129"/>
    </row>
    <row r="177" customHeight="1" ht="15" customFormat="1" s="127">
      <c r="A177" s="119"/>
      <c r="C177" s="120"/>
      <c r="D177" s="170" t="s">
        <v>210</v>
      </c>
      <c r="E177" s="207"/>
      <c r="F177" s="132" t="s">
        <v>211</v>
      </c>
      <c r="G177" s="133" t="s">
        <v>9</v>
      </c>
      <c r="H177" s="117" t="s">
        <v>10</v>
      </c>
      <c r="I177" s="125">
        <v>15290</v>
      </c>
      <c r="J177" s="126"/>
      <c r="L177" s="128"/>
      <c r="M177" s="129"/>
    </row>
    <row r="178" customHeight="1" ht="15" customFormat="1" s="127">
      <c r="A178" s="119"/>
      <c r="C178" s="120"/>
      <c r="D178" s="170" t="s">
        <v>212</v>
      </c>
      <c r="E178" s="207"/>
      <c r="F178" s="132" t="s">
        <v>213</v>
      </c>
      <c r="G178" s="133" t="s">
        <v>9</v>
      </c>
      <c r="H178" s="117" t="s">
        <v>10</v>
      </c>
      <c r="I178" s="125">
        <v>18150</v>
      </c>
      <c r="J178" s="126"/>
      <c r="L178" s="128"/>
      <c r="M178" s="129"/>
    </row>
    <row r="179" customHeight="1" ht="15" customFormat="1" s="127">
      <c r="A179" s="119"/>
      <c r="C179" s="120"/>
      <c r="D179" s="170" t="s">
        <v>214</v>
      </c>
      <c r="E179" s="207"/>
      <c r="F179" s="132" t="s">
        <v>215</v>
      </c>
      <c r="G179" s="133" t="s">
        <v>9</v>
      </c>
      <c r="H179" s="117" t="s">
        <v>10</v>
      </c>
      <c r="I179" s="125">
        <v>19580</v>
      </c>
      <c r="J179" s="126"/>
      <c r="L179" s="128"/>
      <c r="M179" s="129"/>
    </row>
    <row r="180" customHeight="1" ht="15" customFormat="1" s="127">
      <c r="A180" s="119"/>
      <c r="C180" s="120"/>
      <c r="D180" s="170" t="s">
        <v>216</v>
      </c>
      <c r="E180" s="207"/>
      <c r="F180" s="132" t="s">
        <v>217</v>
      </c>
      <c r="G180" s="133" t="s">
        <v>9</v>
      </c>
      <c r="H180" s="117" t="s">
        <v>10</v>
      </c>
      <c r="I180" s="125">
        <v>22220</v>
      </c>
      <c r="J180" s="126"/>
      <c r="L180" s="128"/>
      <c r="M180" s="129"/>
    </row>
    <row r="181" customHeight="1" ht="15" customFormat="1" s="127">
      <c r="A181" s="119"/>
      <c r="C181" s="120"/>
      <c r="D181" s="217"/>
      <c r="E181" s="203"/>
      <c r="F181" s="204" t="s">
        <v>218</v>
      </c>
      <c r="G181" s="133" t="s">
        <v>9</v>
      </c>
      <c r="H181" s="117">
        <v>1</v>
      </c>
      <c r="I181" s="125">
        <v>3960</v>
      </c>
      <c r="J181" s="126"/>
      <c r="L181" s="128"/>
      <c r="M181" s="129"/>
    </row>
    <row r="182" customHeight="1" ht="15" customFormat="1" s="127">
      <c r="A182" s="119"/>
      <c r="C182" s="120"/>
      <c r="D182" s="218" t="s">
        <v>219</v>
      </c>
      <c r="E182" s="219"/>
      <c r="F182" s="204" t="s">
        <v>220</v>
      </c>
      <c r="G182" s="133" t="s">
        <v>9</v>
      </c>
      <c r="H182" s="117">
        <v>1</v>
      </c>
      <c r="I182" s="125">
        <v>5390</v>
      </c>
      <c r="J182" s="126"/>
      <c r="L182" s="128"/>
      <c r="M182" s="129"/>
    </row>
    <row r="183" customHeight="1" ht="15" customFormat="1" s="127">
      <c r="A183" s="119"/>
      <c r="C183" s="120"/>
      <c r="D183" s="206"/>
      <c r="E183" s="206"/>
      <c r="F183" s="191" t="s">
        <v>221</v>
      </c>
      <c r="G183" s="133" t="s">
        <v>9</v>
      </c>
      <c r="H183" s="117">
        <v>1</v>
      </c>
      <c r="I183" s="125">
        <v>6490</v>
      </c>
      <c r="J183" s="126"/>
      <c r="L183" s="128"/>
      <c r="M183" s="129"/>
    </row>
    <row r="184" customHeight="1" ht="15" customFormat="1" s="127">
      <c r="A184" s="119"/>
      <c r="C184" s="120"/>
      <c r="D184" s="220" t="s">
        <v>222</v>
      </c>
      <c r="E184" s="203"/>
      <c r="F184" s="204" t="s">
        <v>223</v>
      </c>
      <c r="G184" s="133" t="s">
        <v>9</v>
      </c>
      <c r="H184" s="117">
        <v>20</v>
      </c>
      <c r="I184" s="125">
        <v>1260</v>
      </c>
      <c r="J184" s="126"/>
      <c r="L184" s="128"/>
      <c r="M184" s="129"/>
    </row>
    <row r="185" customHeight="1" ht="15" hidden="1" customFormat="1" s="127">
      <c r="A185" s="119"/>
      <c r="C185" s="120"/>
      <c r="D185" s="221"/>
      <c r="E185" s="219"/>
      <c r="F185" s="204" t="s">
        <v>224</v>
      </c>
      <c r="G185" s="133" t="s">
        <v>9</v>
      </c>
      <c r="H185" s="117">
        <v>20</v>
      </c>
      <c r="I185" s="125">
        <v>0</v>
      </c>
      <c r="J185" s="126"/>
      <c r="L185" s="128"/>
      <c r="M185" s="129"/>
    </row>
    <row r="186" customHeight="1" ht="15" customFormat="1" s="127">
      <c r="A186" s="119"/>
      <c r="C186" s="120"/>
      <c r="D186" s="222"/>
      <c r="E186" s="206"/>
      <c r="F186" s="191" t="s">
        <v>225</v>
      </c>
      <c r="G186" s="133" t="s">
        <v>9</v>
      </c>
      <c r="H186" s="117">
        <v>20</v>
      </c>
      <c r="I186" s="125">
        <v>1430</v>
      </c>
      <c r="J186" s="126"/>
      <c r="L186" s="128"/>
      <c r="M186" s="129"/>
    </row>
    <row r="187" customHeight="1" ht="16" hidden="1" customFormat="1" s="113">
      <c r="A187" s="73"/>
      <c r="B187" s="127"/>
      <c r="C187" s="109"/>
      <c r="D187" s="163" t="s">
        <v>125</v>
      </c>
      <c r="E187" s="162"/>
      <c r="F187" s="162"/>
      <c r="G187" s="162"/>
      <c r="H187" s="162"/>
      <c r="I187" s="162"/>
      <c r="J187" s="111"/>
      <c r="K187" s="112"/>
      <c r="L187" s="81"/>
      <c r="M187" s="71"/>
    </row>
    <row r="188" customHeight="1" ht="16" hidden="1" customFormat="1" s="113">
      <c r="A188" s="73"/>
      <c r="B188" s="127"/>
      <c r="C188" s="109"/>
      <c r="D188" s="163" t="s">
        <v>126</v>
      </c>
      <c r="E188" s="162"/>
      <c r="F188" s="162"/>
      <c r="G188" s="162"/>
      <c r="H188" s="162"/>
      <c r="I188" s="162"/>
      <c r="J188" s="111"/>
      <c r="K188" s="112"/>
      <c r="L188" s="81"/>
      <c r="M188" s="71"/>
    </row>
    <row r="189" customHeight="1" ht="15" hidden="1" customFormat="1" s="127">
      <c r="A189" s="119"/>
      <c r="C189" s="120"/>
      <c r="D189" s="164" t="s">
        <v>226</v>
      </c>
      <c r="E189" s="164"/>
      <c r="F189" s="132" t="s">
        <v>227</v>
      </c>
      <c r="G189" s="166" t="s">
        <v>9</v>
      </c>
      <c r="H189" s="117">
        <v>15</v>
      </c>
      <c r="I189" s="125">
        <v>1090</v>
      </c>
      <c r="J189" s="126"/>
      <c r="L189" s="128"/>
      <c r="M189" s="129"/>
    </row>
    <row r="190" customHeight="1" ht="15" hidden="1" customFormat="1" s="127">
      <c r="A190" s="119"/>
      <c r="C190" s="120"/>
      <c r="D190" s="164" t="s">
        <v>228</v>
      </c>
      <c r="E190" s="164"/>
      <c r="F190" s="132" t="s">
        <v>229</v>
      </c>
      <c r="G190" s="166" t="s">
        <v>9</v>
      </c>
      <c r="H190" s="117">
        <v>10</v>
      </c>
      <c r="I190" s="125">
        <v>1200</v>
      </c>
      <c r="J190" s="126"/>
      <c r="L190" s="128"/>
      <c r="M190" s="129"/>
    </row>
    <row r="191" customHeight="1" ht="15" hidden="1" customFormat="1" s="127">
      <c r="A191" s="119"/>
      <c r="C191" s="120"/>
      <c r="D191" s="164" t="s">
        <v>230</v>
      </c>
      <c r="E191" s="164"/>
      <c r="F191" s="132" t="s">
        <v>231</v>
      </c>
      <c r="G191" s="166" t="s">
        <v>9</v>
      </c>
      <c r="H191" s="117">
        <v>4</v>
      </c>
      <c r="I191" s="125">
        <v>0</v>
      </c>
      <c r="J191" s="126"/>
      <c r="L191" s="128"/>
      <c r="M191" s="129"/>
    </row>
    <row r="192" customHeight="1" ht="15" hidden="1" customFormat="1" s="127">
      <c r="A192" s="119"/>
      <c r="C192" s="120"/>
      <c r="D192" s="164" t="s">
        <v>232</v>
      </c>
      <c r="E192" s="164"/>
      <c r="F192" s="132" t="s">
        <v>132</v>
      </c>
      <c r="G192" s="166" t="s">
        <v>9</v>
      </c>
      <c r="H192" s="117">
        <v>8</v>
      </c>
      <c r="I192" s="125">
        <v>0</v>
      </c>
      <c r="J192" s="126"/>
      <c r="L192" s="128"/>
      <c r="M192" s="129"/>
    </row>
    <row r="193" customHeight="1" ht="3" customFormat="1" s="224">
      <c r="A193" s="223"/>
      <c r="C193" s="225"/>
      <c r="D193" s="226"/>
      <c r="E193" s="226"/>
      <c r="F193" s="226"/>
      <c r="G193" s="227"/>
      <c r="H193" s="227"/>
      <c r="I193" s="228"/>
      <c r="J193" s="229"/>
      <c r="L193" s="230"/>
      <c r="M193" s="231"/>
    </row>
    <row r="194" customHeight="1" ht="3" customFormat="1" s="224">
      <c r="A194" s="223"/>
      <c r="C194" s="232"/>
      <c r="D194" s="233"/>
      <c r="E194" s="233"/>
      <c r="F194" s="233"/>
      <c r="G194" s="234"/>
      <c r="H194" s="234"/>
      <c r="I194" s="235"/>
      <c r="J194" s="236"/>
      <c r="L194" s="230"/>
      <c r="M194" s="231"/>
    </row>
    <row r="195" customHeight="1" ht="12">
      <c r="A195" s="237"/>
      <c r="B195" s="238"/>
      <c r="C195" s="239"/>
      <c r="D195" s="240"/>
      <c r="E195" s="240"/>
      <c r="F195" s="240"/>
      <c r="G195" s="240"/>
      <c r="H195" s="240"/>
      <c r="I195" s="240"/>
      <c r="J195" s="240"/>
      <c r="K195" s="238"/>
      <c r="L195" s="241"/>
      <c r="M195" s="71"/>
    </row>
    <row r="196" customHeight="1" ht="12">
      <c r="A196" s="237"/>
      <c r="B196" s="238"/>
      <c r="C196" s="240" t="s">
        <v>233</v>
      </c>
      <c r="D196" s="240"/>
      <c r="E196" s="240"/>
      <c r="F196" s="240"/>
      <c r="G196" s="240"/>
      <c r="H196" s="240"/>
      <c r="I196" s="240"/>
      <c r="J196" s="240"/>
      <c r="K196" s="238"/>
      <c r="L196" s="241"/>
      <c r="M196" s="71"/>
    </row>
    <row r="197" customHeight="1" ht="3">
      <c r="A197" s="237"/>
      <c r="B197" s="238"/>
      <c r="C197" s="242"/>
      <c r="D197" s="243"/>
      <c r="E197" s="243"/>
      <c r="F197" s="243"/>
      <c r="G197" s="244"/>
      <c r="H197" s="244"/>
      <c r="I197" s="245"/>
      <c r="J197" s="246"/>
      <c r="K197" s="238"/>
      <c r="L197" s="241"/>
      <c r="M197" s="71"/>
    </row>
    <row r="198" customHeight="1" ht="6">
      <c r="A198" s="237"/>
      <c r="B198" s="238"/>
      <c r="C198" s="253"/>
      <c r="D198" s="254"/>
      <c r="E198" s="254"/>
      <c r="F198" s="254"/>
      <c r="G198" s="255"/>
      <c r="H198" s="255"/>
      <c r="I198" s="256"/>
      <c r="J198" s="238"/>
      <c r="K198" s="238"/>
      <c r="L198" s="241"/>
      <c r="M198" s="71"/>
    </row>
    <row r="199" customHeight="1" ht="6">
      <c r="A199" s="237"/>
      <c r="B199" s="238"/>
      <c r="C199" s="238"/>
      <c r="D199" s="257"/>
      <c r="E199" s="257"/>
      <c r="F199" s="257"/>
      <c r="G199" s="258"/>
      <c r="H199" s="258"/>
      <c r="I199" s="259"/>
      <c r="J199" s="238"/>
      <c r="K199" s="238"/>
      <c r="L199" s="241"/>
      <c r="M199" s="71"/>
    </row>
    <row r="200" customHeight="1" ht="6">
      <c r="A200" s="237"/>
      <c r="B200" s="237"/>
      <c r="C200" s="237"/>
      <c r="D200" s="260"/>
      <c r="E200" s="260"/>
      <c r="F200" s="260"/>
      <c r="G200" s="261"/>
      <c r="H200" s="261"/>
      <c r="I200" s="262"/>
      <c r="J200" s="241"/>
      <c r="K200" s="241"/>
      <c r="L200" s="241"/>
      <c r="M200" s="71"/>
    </row>
    <row r="201" customHeight="1" ht="8">
      <c r="A201" s="73"/>
      <c r="B201" s="70"/>
      <c r="C201" s="70"/>
      <c r="D201" s="67"/>
      <c r="E201" s="67"/>
      <c r="F201" s="67"/>
      <c r="G201" s="68"/>
      <c r="H201" s="68"/>
      <c r="I201" s="69"/>
      <c r="J201" s="70"/>
      <c r="K201" s="70"/>
      <c r="L201" s="70"/>
      <c r="M201" s="70"/>
    </row>
    <row r="202" customHeight="1" ht="18" hidden="1"/>
    <row r="203" customHeight="1" ht="18" hidden="1"/>
    <row r="204" customHeight="1" ht="18" hidden="1"/>
    <row r="205" customHeight="1" ht="18" hidden="1"/>
    <row r="206" customHeight="1" ht="18" hidden="1"/>
    <row r="207" customHeight="1" ht="18" hidden="1"/>
    <row r="208" customHeight="1" ht="18" hidden="1"/>
    <row r="209" customHeight="1" ht="18" hidden="1"/>
    <row r="210" customHeight="1" ht="18" hidden="1"/>
    <row r="211" customHeight="1" ht="18" hidden="1"/>
    <row r="212" customHeight="1" ht="18" hidden="1"/>
    <row r="213" customHeight="1" ht="18" hidden="1"/>
    <row r="214" customHeight="1" ht="18" hidden="1"/>
    <row r="215" customHeight="1" ht="18" hidden="1"/>
    <row r="216" customHeight="1" ht="18" hidden="1"/>
    <row r="217" customHeight="1" ht="18" hidden="1"/>
    <row r="218" customHeight="1" ht="18" hidden="1"/>
    <row r="219" customHeight="1" ht="18" hidden="1"/>
    <row r="220" customHeight="1" ht="18" hidden="1"/>
    <row r="221" customHeight="1" ht="18" hidden="1"/>
    <row r="222" customHeight="1" ht="18" hidden="1"/>
    <row r="223" customHeight="1" ht="18" hidden="1"/>
    <row r="224" customHeight="1" ht="18" hidden="1"/>
    <row r="225" customHeight="1" ht="18" hidden="1"/>
    <row r="226" customHeight="1" ht="18" hidden="1"/>
    <row r="227" customHeight="1" ht="18" hidden="1"/>
    <row r="228" customHeight="1" ht="18" hidden="1"/>
    <row r="229" customHeight="1" ht="18" hidden="1"/>
    <row r="230" customHeight="1" ht="18" hidden="1"/>
    <row r="231" customHeight="1" ht="18" hidden="1"/>
    <row r="232" customHeight="1" ht="18" hidden="1"/>
    <row r="233" customHeight="1" ht="18" hidden="1"/>
    <row r="234" customHeight="1" ht="18" hidden="1"/>
    <row r="235" customHeight="1" ht="18" hidden="1"/>
    <row r="236" customHeight="1" ht="18" hidden="1"/>
    <row r="237" customHeight="1" ht="18" hidden="1"/>
    <row r="238" customHeight="1" ht="18" hidden="1"/>
    <row r="239" customHeight="1" ht="18" hidden="1"/>
    <row r="240" customHeight="1" ht="18" hidden="1"/>
    <row r="241" customHeight="1" ht="18" hidden="1"/>
    <row r="242" customHeight="1" ht="18" hidden="1"/>
    <row r="243" customHeight="1" ht="18" hidden="1"/>
    <row r="244" customHeight="1" ht="18" hidden="1"/>
    <row r="245" customHeight="1" ht="18" hidden="1"/>
    <row r="246" customHeight="1" ht="18" hidden="1"/>
    <row r="247" customHeight="1" ht="18" hidden="1"/>
    <row r="248" customHeight="1" ht="18" hidden="1"/>
    <row r="249" customHeight="1" ht="18" hidden="1"/>
    <row r="250" customHeight="1" ht="18" hidden="1"/>
    <row r="251" customHeight="1" ht="18" hidden="1"/>
    <row r="252" customHeight="1" ht="18" hidden="1"/>
    <row r="253" customHeight="1" ht="18" hidden="1"/>
    <row r="254" customHeight="1" ht="18" hidden="1"/>
    <row r="255" customHeight="1" ht="18" hidden="1"/>
    <row r="256" customHeight="1" ht="18" hidden="1"/>
    <row r="257" customHeight="1" ht="18" hidden="1"/>
    <row r="258" customHeight="1" ht="18" hidden="1"/>
    <row r="259" customHeight="1" ht="0" hidden="1"/>
    <row r="260" customHeight="1" ht="0" hidden="1"/>
    <row r="261" customHeight="1" ht="0" hidden="1"/>
    <row r="262" customHeight="1" ht="0" hidden="1"/>
    <row r="263" customHeight="1" ht="0" hidden="1"/>
    <row r="264" customHeight="1" ht="0" hidden="1"/>
    <row r="265" customHeight="1" ht="0" hidden="1"/>
    <row r="266" customHeight="1" ht="0" hidden="1"/>
  </sheetData>
  <mergeCells count="124">
    <mergeCell ref="C6:J8"/>
    <mergeCell ref="F9:J9"/>
    <mergeCell ref="E10:J10"/>
    <mergeCell ref="C12:C13"/>
    <mergeCell ref="D12:F13"/>
    <mergeCell ref="G12:G13"/>
    <mergeCell ref="H12:H13"/>
    <mergeCell ref="I12:I13"/>
    <mergeCell ref="D14:I14"/>
    <mergeCell ref="D15:E15"/>
    <mergeCell ref="D16:E16"/>
    <mergeCell ref="D17:E17"/>
    <mergeCell ref="D18:E19"/>
    <mergeCell ref="D20:E20"/>
    <mergeCell ref="D21:E21"/>
    <mergeCell ref="D22:D23"/>
    <mergeCell ref="D24:E24"/>
    <mergeCell ref="D25:E25"/>
    <mergeCell ref="D26:E27"/>
    <mergeCell ref="D28:E28"/>
    <mergeCell ref="D31:E31"/>
    <mergeCell ref="D32:E32"/>
    <mergeCell ref="D33:E35"/>
    <mergeCell ref="D36:D37"/>
    <mergeCell ref="D41:E42"/>
    <mergeCell ref="F41:F42"/>
    <mergeCell ref="G41:G42"/>
    <mergeCell ref="H41:H42"/>
    <mergeCell ref="I41:I42"/>
    <mergeCell ref="D43:E44"/>
    <mergeCell ref="D45:E46"/>
    <mergeCell ref="D47:E47"/>
    <mergeCell ref="D48:E48"/>
    <mergeCell ref="F48:F49"/>
    <mergeCell ref="D49:E49"/>
    <mergeCell ref="D51:E51"/>
    <mergeCell ref="D52:E52"/>
    <mergeCell ref="D53:E53"/>
    <mergeCell ref="D55:E55"/>
    <mergeCell ref="F55:F57"/>
    <mergeCell ref="D56:E56"/>
    <mergeCell ref="D57:E57"/>
    <mergeCell ref="D58:E58"/>
    <mergeCell ref="F58:F60"/>
    <mergeCell ref="D59:E59"/>
    <mergeCell ref="D60:E60"/>
    <mergeCell ref="D62:D63"/>
    <mergeCell ref="D64:E64"/>
    <mergeCell ref="D65:E67"/>
    <mergeCell ref="D68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D80"/>
    <mergeCell ref="D81:D82"/>
    <mergeCell ref="D85:E85"/>
    <mergeCell ref="F85:F87"/>
    <mergeCell ref="D86:E86"/>
    <mergeCell ref="D88:D89"/>
    <mergeCell ref="D99:E99"/>
    <mergeCell ref="D100:E100"/>
    <mergeCell ref="D108:E108"/>
    <mergeCell ref="D109:E109"/>
    <mergeCell ref="D110:E110"/>
    <mergeCell ref="D111:E111"/>
    <mergeCell ref="D112:E112"/>
    <mergeCell ref="D113:E113"/>
    <mergeCell ref="D115:E115"/>
    <mergeCell ref="F115:F116"/>
    <mergeCell ref="D116:E116"/>
    <mergeCell ref="D117:E117"/>
    <mergeCell ref="D118:E118"/>
    <mergeCell ref="D119:E119"/>
    <mergeCell ref="D120:E120"/>
    <mergeCell ref="D124:E124"/>
    <mergeCell ref="D125:E125"/>
    <mergeCell ref="D126:E126"/>
    <mergeCell ref="D127:E127"/>
    <mergeCell ref="D128:E128"/>
    <mergeCell ref="D129:E129"/>
    <mergeCell ref="D131:E131"/>
    <mergeCell ref="D132:E132"/>
    <mergeCell ref="D133:E133"/>
    <mergeCell ref="D134:E134"/>
    <mergeCell ref="D135:E135"/>
    <mergeCell ref="D136:E136"/>
    <mergeCell ref="F136:F138"/>
    <mergeCell ref="D137:E137"/>
    <mergeCell ref="D138:E138"/>
    <mergeCell ref="D140:E140"/>
    <mergeCell ref="D141:E141"/>
    <mergeCell ref="D142:E142"/>
    <mergeCell ref="D143:E143"/>
    <mergeCell ref="D145:E145"/>
    <mergeCell ref="F145:F147"/>
    <mergeCell ref="D146:E146"/>
    <mergeCell ref="D147:E147"/>
    <mergeCell ref="D148:E148"/>
    <mergeCell ref="D151:E151"/>
    <mergeCell ref="F151:F157"/>
    <mergeCell ref="D152:E152"/>
    <mergeCell ref="D153:E153"/>
    <mergeCell ref="D154:E154"/>
    <mergeCell ref="D155:E155"/>
    <mergeCell ref="D156:E156"/>
    <mergeCell ref="D157:E157"/>
    <mergeCell ref="F158:F160"/>
    <mergeCell ref="D163:E163"/>
    <mergeCell ref="F163:F165"/>
    <mergeCell ref="D164:E164"/>
    <mergeCell ref="D165:E165"/>
    <mergeCell ref="D184:D186"/>
    <mergeCell ref="D189:E189"/>
    <mergeCell ref="D190:E190"/>
    <mergeCell ref="D191:E191"/>
    <mergeCell ref="D192:E192"/>
    <mergeCell ref="C195:J195"/>
    <mergeCell ref="C196:J196"/>
  </mergeCells>
  <printOptions horizontalCentered="1"/>
  <pageMargins left="0.787402" right="0.787402" top="0.393701" bottom="0.393701" header="0" footer="0"/>
  <pageSetup paperSize="9" scale="59" fitToHeight="0" orientation="portrait"/>
  <headerFooter alignWithMargins="0">
    <oddFooter>&amp;RСтраница &amp;P из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9999"/>
    <pageSetUpPr fitToPage="1"/>
  </sheetPr>
  <sheetViews>
    <sheetView workbookViewId="0" topLeftCell="A18" showGridLines="false" view="normal" zoomScaleSheetLayoutView="100">
      <selection activeCell="A33" activeCellId="0" sqref="33:33"/>
    </sheetView>
  </sheetViews>
  <sheetFormatPr defaultRowHeight="15" outlineLevelRow="0" outlineLevelCol="0" zeroHeight="true" defaultColWidth="8.77734375"/>
  <cols>
    <col min="1" max="1" width="1.42578125" customWidth="1" style="72"/>
    <col min="2" max="2" width="1.28515625" customWidth="1" style="72"/>
    <col min="3" max="3" width="1" customWidth="1" style="72"/>
    <col min="4" max="4" width="51.42578125" customWidth="1" style="72"/>
    <col min="5" max="5" width="8.42578125" customWidth="1" style="72"/>
    <col min="6" max="6" width="33.140625" customWidth="1" style="72"/>
    <col min="7" max="7" width="7.5703125" customWidth="1" style="79"/>
    <col min="8" max="8" width="9.28515625" customWidth="1" style="79"/>
    <col min="9" max="9" width="17.85546875" customWidth="1" style="263"/>
    <col min="10" max="10" width="1" customWidth="1" style="72"/>
    <col min="11" max="11" width="1.28515625" customWidth="1" style="72"/>
    <col min="12" max="12" width="1.28515625" customWidth="1" style="72"/>
    <col min="13" max="13" width="1.42578125" customWidth="1" style="72"/>
    <col min="14" max="16384" width="8.77734375" style="72"/>
  </cols>
  <sheetData>
    <row r="1" customHeight="1" ht="8">
      <c r="A1" s="66"/>
      <c r="B1" s="66"/>
      <c r="C1" s="66"/>
      <c r="D1" s="67"/>
      <c r="E1" s="67"/>
      <c r="F1" s="67"/>
      <c r="G1" s="68"/>
      <c r="H1" s="68"/>
      <c r="I1" s="69"/>
      <c r="J1" s="70"/>
      <c r="K1" s="70"/>
      <c r="L1" s="70"/>
      <c r="M1" s="71"/>
    </row>
    <row r="2" customHeight="1" ht="8">
      <c r="A2" s="73"/>
      <c r="B2" s="74"/>
      <c r="C2" s="74"/>
      <c r="D2" s="75"/>
      <c r="E2" s="75"/>
      <c r="F2" s="75"/>
      <c r="G2" s="76"/>
      <c r="H2" s="76"/>
      <c r="I2" s="77"/>
      <c r="J2" s="74"/>
      <c r="K2" s="74"/>
      <c r="L2" s="70"/>
      <c r="M2" s="71"/>
    </row>
    <row r="3" customHeight="1" ht="12">
      <c r="A3" s="73"/>
      <c r="D3" s="78"/>
      <c r="E3" s="78"/>
      <c r="F3" s="78"/>
      <c r="I3" s="80"/>
      <c r="L3" s="81"/>
      <c r="M3" s="71"/>
    </row>
    <row r="4" customHeight="1" ht="43">
      <c r="A4" s="73"/>
      <c r="D4" s="78"/>
      <c r="E4" s="78"/>
      <c r="F4" s="78"/>
      <c r="I4" s="80"/>
      <c r="L4" s="81"/>
      <c r="M4" s="71"/>
    </row>
    <row r="5" customHeight="1" ht="4">
      <c r="A5" s="73"/>
      <c r="D5" s="78"/>
      <c r="E5" s="78"/>
      <c r="F5" s="78"/>
      <c r="I5" s="80"/>
      <c r="L5" s="81"/>
      <c r="M5" s="71"/>
    </row>
    <row r="6" customHeight="1" ht="12">
      <c r="A6" s="73"/>
      <c r="C6" s="264" t="s">
        <v>235</v>
      </c>
      <c r="D6" s="265"/>
      <c r="E6" s="265"/>
      <c r="F6" s="265"/>
      <c r="G6" s="265"/>
      <c r="H6" s="265"/>
      <c r="I6" s="265"/>
      <c r="J6" s="265"/>
      <c r="L6" s="81"/>
      <c r="M6" s="71"/>
    </row>
    <row r="7" customHeight="1" ht="6">
      <c r="A7" s="73"/>
      <c r="C7" s="265"/>
      <c r="D7" s="265"/>
      <c r="E7" s="265"/>
      <c r="F7" s="265"/>
      <c r="G7" s="265"/>
      <c r="H7" s="265"/>
      <c r="I7" s="265"/>
      <c r="J7" s="265"/>
      <c r="L7" s="81"/>
      <c r="M7" s="71"/>
    </row>
    <row r="8" customHeight="1" ht="19">
      <c r="A8" s="73"/>
      <c r="C8" s="265"/>
      <c r="D8" s="265"/>
      <c r="E8" s="265"/>
      <c r="F8" s="265"/>
      <c r="G8" s="265"/>
      <c r="H8" s="265"/>
      <c r="I8" s="265"/>
      <c r="J8" s="265"/>
      <c r="L8" s="81"/>
      <c r="M8" s="71"/>
    </row>
    <row r="9" customHeight="1" ht="14">
      <c r="A9" s="73"/>
      <c r="C9" s="266"/>
      <c r="D9" s="267" t="s">
        <v>1</v>
      </c>
      <c r="E9" s="268"/>
      <c r="F9" s="269"/>
      <c r="G9" s="269"/>
      <c r="H9" s="269"/>
      <c r="I9" s="269"/>
      <c r="J9" s="269"/>
      <c r="L9" s="81"/>
      <c r="M9" s="71"/>
    </row>
    <row r="10" customHeight="1" ht="13">
      <c r="A10" s="73"/>
      <c r="C10" s="270"/>
      <c r="D10" s="89">
        <v>45327</v>
      </c>
      <c r="E10" s="271" t="s">
        <v>2</v>
      </c>
      <c r="F10" s="271"/>
      <c r="G10" s="271"/>
      <c r="H10" s="271"/>
      <c r="I10" s="271"/>
      <c r="J10" s="271"/>
      <c r="L10" s="81"/>
      <c r="M10" s="71"/>
    </row>
    <row r="11" customHeight="1" ht="3">
      <c r="A11" s="73"/>
      <c r="C11" s="91"/>
      <c r="D11" s="92"/>
      <c r="E11" s="92"/>
      <c r="F11" s="92"/>
      <c r="G11" s="93"/>
      <c r="H11" s="93"/>
      <c r="I11" s="94"/>
      <c r="J11" s="95"/>
      <c r="L11" s="81"/>
      <c r="M11" s="71"/>
    </row>
    <row r="12" customHeight="1" ht="17">
      <c r="A12" s="73"/>
      <c r="B12" s="96"/>
      <c r="C12" s="97"/>
      <c r="D12" s="98" t="s">
        <v>3</v>
      </c>
      <c r="E12" s="98"/>
      <c r="F12" s="99"/>
      <c r="G12" s="100" t="s">
        <v>4</v>
      </c>
      <c r="H12" s="101" t="s">
        <v>5</v>
      </c>
      <c r="I12" s="102" t="s">
        <v>6</v>
      </c>
      <c r="J12" s="103"/>
      <c r="K12" s="96"/>
      <c r="L12" s="81"/>
      <c r="M12" s="71"/>
    </row>
    <row r="13" customHeight="1" ht="21">
      <c r="A13" s="73"/>
      <c r="B13" s="96"/>
      <c r="C13" s="97"/>
      <c r="D13" s="104"/>
      <c r="E13" s="104"/>
      <c r="F13" s="105"/>
      <c r="G13" s="106"/>
      <c r="H13" s="107"/>
      <c r="I13" s="108"/>
      <c r="J13" s="103"/>
      <c r="K13" s="96"/>
      <c r="L13" s="81"/>
      <c r="M13" s="71"/>
    </row>
    <row r="14" customHeight="1" ht="23" customFormat="1" s="113">
      <c r="A14" s="73"/>
      <c r="B14" s="96"/>
      <c r="C14" s="109"/>
      <c r="D14" s="110" t="s">
        <v>7</v>
      </c>
      <c r="E14" s="110"/>
      <c r="F14" s="110"/>
      <c r="G14" s="110"/>
      <c r="H14" s="110"/>
      <c r="I14" s="110"/>
      <c r="J14" s="111"/>
      <c r="K14" s="112"/>
      <c r="L14" s="81"/>
      <c r="M14" s="71"/>
    </row>
    <row r="15" customHeight="1" ht="32" customFormat="1" s="275">
      <c r="A15" s="272"/>
      <c r="B15" s="96"/>
      <c r="C15" s="273"/>
      <c r="D15" s="121" t="s">
        <v>236</v>
      </c>
      <c r="E15" s="121"/>
      <c r="F15" s="122" t="s">
        <v>237</v>
      </c>
      <c r="G15" s="123" t="s">
        <v>9</v>
      </c>
      <c r="H15" s="124">
        <v>4</v>
      </c>
      <c r="I15" s="125">
        <v>2061.28</v>
      </c>
      <c r="J15" s="274"/>
      <c r="L15" s="276"/>
      <c r="M15" s="277"/>
    </row>
    <row r="16" customHeight="1" ht="29" customFormat="1" s="275">
      <c r="A16" s="272"/>
      <c r="B16" s="96"/>
      <c r="C16" s="273"/>
      <c r="D16" s="121" t="s">
        <v>238</v>
      </c>
      <c r="E16" s="121"/>
      <c r="F16" s="122" t="s">
        <v>237</v>
      </c>
      <c r="G16" s="123" t="s">
        <v>9</v>
      </c>
      <c r="H16" s="124">
        <v>10</v>
      </c>
      <c r="I16" s="125">
        <v>3262.29</v>
      </c>
      <c r="J16" s="274"/>
      <c r="L16" s="276"/>
      <c r="M16" s="277"/>
    </row>
    <row r="17" customHeight="1" ht="33" customFormat="1" s="275">
      <c r="A17" s="272"/>
      <c r="B17" s="96"/>
      <c r="C17" s="273"/>
      <c r="D17" s="200" t="s">
        <v>239</v>
      </c>
      <c r="E17" s="278"/>
      <c r="F17" s="122" t="s">
        <v>237</v>
      </c>
      <c r="G17" s="166" t="s">
        <v>9</v>
      </c>
      <c r="H17" s="148">
        <v>10</v>
      </c>
      <c r="I17" s="125">
        <v>3262.29</v>
      </c>
      <c r="J17" s="274"/>
      <c r="L17" s="276"/>
      <c r="M17" s="277"/>
    </row>
    <row r="18" customHeight="1" ht="23" customFormat="1" s="113">
      <c r="A18" s="73"/>
      <c r="B18" s="96"/>
      <c r="C18" s="109"/>
      <c r="D18" s="110" t="s">
        <v>29</v>
      </c>
      <c r="E18" s="110"/>
      <c r="F18" s="110"/>
      <c r="G18" s="110"/>
      <c r="H18" s="110"/>
      <c r="I18" s="110"/>
      <c r="J18" s="111"/>
      <c r="K18" s="112"/>
      <c r="L18" s="81"/>
      <c r="M18" s="71"/>
    </row>
    <row r="19" customHeight="1" ht="26" customFormat="1" s="282">
      <c r="A19" s="73"/>
      <c r="B19" s="96"/>
      <c r="C19" s="279"/>
      <c r="D19" s="121" t="s">
        <v>240</v>
      </c>
      <c r="E19" s="121"/>
      <c r="F19" s="122" t="s">
        <v>237</v>
      </c>
      <c r="G19" s="123" t="s">
        <v>9</v>
      </c>
      <c r="H19" s="124">
        <v>5</v>
      </c>
      <c r="I19" s="125">
        <v>1561.05</v>
      </c>
      <c r="J19" s="103"/>
      <c r="K19" s="96"/>
      <c r="L19" s="280"/>
      <c r="M19" s="281"/>
    </row>
    <row r="20" customHeight="1" ht="25" customFormat="1" s="275">
      <c r="A20" s="272"/>
      <c r="B20" s="96"/>
      <c r="C20" s="273"/>
      <c r="D20" s="283" t="s">
        <v>241</v>
      </c>
      <c r="E20" s="283"/>
      <c r="F20" s="122" t="s">
        <v>237</v>
      </c>
      <c r="G20" s="123" t="s">
        <v>9</v>
      </c>
      <c r="H20" s="124">
        <v>16</v>
      </c>
      <c r="I20" s="125">
        <v>1575.79</v>
      </c>
      <c r="J20" s="274"/>
      <c r="L20" s="276"/>
      <c r="M20" s="277"/>
    </row>
    <row r="21" customHeight="1" ht="27" customFormat="1" s="275">
      <c r="A21" s="272"/>
      <c r="B21" s="96"/>
      <c r="C21" s="273"/>
      <c r="D21" s="284" t="s">
        <v>242</v>
      </c>
      <c r="E21" s="284"/>
      <c r="F21" s="122" t="s">
        <v>237</v>
      </c>
      <c r="G21" s="123" t="s">
        <v>9</v>
      </c>
      <c r="H21" s="124">
        <v>16</v>
      </c>
      <c r="I21" s="285">
        <v>1575.79</v>
      </c>
      <c r="J21" s="274"/>
      <c r="L21" s="276"/>
      <c r="M21" s="277"/>
    </row>
    <row r="22" customHeight="1" ht="23" customFormat="1" s="113">
      <c r="A22" s="73"/>
      <c r="B22" s="96"/>
      <c r="C22" s="109"/>
      <c r="D22" s="110" t="s">
        <v>67</v>
      </c>
      <c r="E22" s="110"/>
      <c r="F22" s="110"/>
      <c r="G22" s="110"/>
      <c r="H22" s="110"/>
      <c r="I22" s="110"/>
      <c r="J22" s="111"/>
      <c r="K22" s="112"/>
      <c r="L22" s="81"/>
      <c r="M22" s="71"/>
    </row>
    <row r="23" customHeight="1" ht="29" customFormat="1" s="275">
      <c r="A23" s="272"/>
      <c r="C23" s="273"/>
      <c r="D23" s="121" t="s">
        <v>243</v>
      </c>
      <c r="E23" s="121"/>
      <c r="F23" s="122" t="s">
        <v>237</v>
      </c>
      <c r="G23" s="166" t="s">
        <v>9</v>
      </c>
      <c r="H23" s="148">
        <v>4</v>
      </c>
      <c r="I23" s="125">
        <v>6729.17</v>
      </c>
      <c r="J23" s="274"/>
      <c r="L23" s="276"/>
      <c r="M23" s="277"/>
    </row>
    <row r="24" customHeight="1" ht="27" customFormat="1" s="275">
      <c r="A24" s="272"/>
      <c r="C24" s="273"/>
      <c r="D24" s="121" t="s">
        <v>68</v>
      </c>
      <c r="E24" s="121"/>
      <c r="F24" s="122" t="s">
        <v>237</v>
      </c>
      <c r="G24" s="166" t="s">
        <v>9</v>
      </c>
      <c r="H24" s="286">
        <v>5</v>
      </c>
      <c r="I24" s="125">
        <v>3043.98</v>
      </c>
      <c r="J24" s="274"/>
      <c r="L24" s="276"/>
      <c r="M24" s="277"/>
    </row>
    <row r="25" customHeight="1" ht="30" customFormat="1" s="282">
      <c r="A25" s="73"/>
      <c r="B25" s="96"/>
      <c r="C25" s="279"/>
      <c r="D25" s="146" t="s">
        <v>89</v>
      </c>
      <c r="E25" s="146"/>
      <c r="F25" s="122" t="s">
        <v>237</v>
      </c>
      <c r="G25" s="166" t="s">
        <v>9</v>
      </c>
      <c r="H25" s="148">
        <v>15</v>
      </c>
      <c r="I25" s="125">
        <v>862.42</v>
      </c>
      <c r="J25" s="103"/>
      <c r="K25" s="96"/>
      <c r="L25" s="280"/>
      <c r="M25" s="281"/>
    </row>
    <row r="26" customHeight="1" ht="28" customFormat="1" s="282">
      <c r="A26" s="73"/>
      <c r="B26" s="96"/>
      <c r="C26" s="279"/>
      <c r="D26" s="164" t="s">
        <v>244</v>
      </c>
      <c r="E26" s="164"/>
      <c r="F26" s="165" t="s">
        <v>237</v>
      </c>
      <c r="G26" s="166" t="s">
        <v>9</v>
      </c>
      <c r="H26" s="148">
        <v>8</v>
      </c>
      <c r="I26" s="125">
        <v>1590.04</v>
      </c>
      <c r="J26" s="103"/>
      <c r="K26" s="96"/>
      <c r="L26" s="280"/>
      <c r="M26" s="281"/>
    </row>
    <row r="27" customHeight="1" ht="3" customFormat="1" s="224">
      <c r="A27" s="223"/>
      <c r="C27" s="225"/>
      <c r="D27" s="226"/>
      <c r="E27" s="226"/>
      <c r="F27" s="226"/>
      <c r="G27" s="227"/>
      <c r="H27" s="227"/>
      <c r="I27" s="228"/>
      <c r="J27" s="229"/>
      <c r="L27" s="230"/>
      <c r="M27" s="231"/>
    </row>
    <row r="28" customHeight="1" ht="8" hidden="1" customFormat="1" s="282">
      <c r="A28" s="73"/>
      <c r="C28" s="287"/>
      <c r="D28" s="288"/>
      <c r="E28" s="288"/>
      <c r="F28" s="288"/>
      <c r="G28" s="289"/>
      <c r="H28" s="289"/>
      <c r="I28" s="290"/>
      <c r="J28" s="291"/>
      <c r="L28" s="280"/>
      <c r="M28" s="281"/>
    </row>
    <row r="29" customHeight="1" ht="5" hidden="1">
      <c r="A29" s="237"/>
      <c r="B29" s="238"/>
      <c r="C29" s="242"/>
      <c r="D29" s="243"/>
      <c r="E29" s="243"/>
      <c r="F29" s="243"/>
      <c r="G29" s="244"/>
      <c r="H29" s="244"/>
      <c r="I29" s="245"/>
      <c r="J29" s="246"/>
      <c r="K29" s="238"/>
      <c r="L29" s="241"/>
      <c r="M29" s="71"/>
    </row>
    <row r="30" customHeight="1" ht="8">
      <c r="A30" s="237"/>
      <c r="B30" s="238"/>
      <c r="C30" s="242"/>
      <c r="D30" s="246"/>
      <c r="E30" s="243"/>
      <c r="F30" s="243"/>
      <c r="G30" s="244"/>
      <c r="H30" s="244"/>
      <c r="I30" s="245"/>
      <c r="J30" s="246"/>
      <c r="K30" s="238"/>
      <c r="L30" s="241"/>
      <c r="M30" s="71"/>
    </row>
    <row r="31" customHeight="1" ht="12">
      <c r="A31" s="237"/>
      <c r="B31" s="238"/>
      <c r="C31" s="239" t="s">
        <v>245</v>
      </c>
      <c r="D31" s="240"/>
      <c r="E31" s="240"/>
      <c r="F31" s="240"/>
      <c r="G31" s="240"/>
      <c r="H31" s="240"/>
      <c r="I31" s="240"/>
      <c r="J31" s="240"/>
      <c r="K31" s="238"/>
      <c r="L31" s="241"/>
      <c r="M31" s="71"/>
    </row>
    <row r="32" customHeight="1" ht="16">
      <c r="A32" s="237"/>
      <c r="B32" s="238"/>
      <c r="C32" s="240" t="s">
        <v>233</v>
      </c>
      <c r="D32" s="240"/>
      <c r="E32" s="240"/>
      <c r="F32" s="240"/>
      <c r="G32" s="240"/>
      <c r="H32" s="240"/>
      <c r="I32" s="240"/>
      <c r="J32" s="240"/>
      <c r="K32" s="238"/>
      <c r="L32" s="241"/>
      <c r="M32" s="71"/>
    </row>
    <row r="33" customHeight="1" ht="6">
      <c r="A33" s="237"/>
      <c r="B33" s="238"/>
      <c r="C33" s="253"/>
      <c r="D33" s="254"/>
      <c r="E33" s="254"/>
      <c r="F33" s="254"/>
      <c r="G33" s="255"/>
      <c r="H33" s="255"/>
      <c r="I33" s="256"/>
      <c r="J33" s="238"/>
      <c r="K33" s="238"/>
      <c r="L33" s="241"/>
      <c r="M33" s="71"/>
    </row>
    <row r="34" customHeight="1" ht="6">
      <c r="A34" s="237"/>
      <c r="B34" s="238"/>
      <c r="C34" s="238"/>
      <c r="D34" s="257"/>
      <c r="E34" s="257"/>
      <c r="F34" s="257"/>
      <c r="G34" s="258"/>
      <c r="H34" s="258"/>
      <c r="I34" s="259"/>
      <c r="J34" s="238"/>
      <c r="K34" s="238"/>
      <c r="L34" s="241"/>
      <c r="M34" s="71"/>
    </row>
    <row r="35" customHeight="1" ht="6">
      <c r="A35" s="237"/>
      <c r="B35" s="237"/>
      <c r="C35" s="237"/>
      <c r="D35" s="260"/>
      <c r="E35" s="260"/>
      <c r="F35" s="260"/>
      <c r="G35" s="261"/>
      <c r="H35" s="261"/>
      <c r="I35" s="262"/>
      <c r="J35" s="241"/>
      <c r="K35" s="241"/>
      <c r="L35" s="241"/>
      <c r="M35" s="71"/>
    </row>
    <row r="36" customHeight="1" ht="8">
      <c r="A36" s="73"/>
      <c r="B36" s="70"/>
      <c r="C36" s="70"/>
      <c r="D36" s="67"/>
      <c r="E36" s="67"/>
      <c r="F36" s="67"/>
      <c r="G36" s="68"/>
      <c r="H36" s="68"/>
      <c r="I36" s="69"/>
      <c r="J36" s="70"/>
      <c r="K36" s="70"/>
      <c r="L36" s="70"/>
      <c r="M36" s="70"/>
    </row>
    <row r="37" customHeight="1" ht="18" hidden="1"/>
    <row r="38" customHeight="1" ht="18" hidden="1"/>
    <row r="39" customHeight="1" ht="18" hidden="1"/>
    <row r="40" customHeight="1" ht="18" hidden="1"/>
    <row r="41" customHeight="1" ht="18" hidden="1"/>
    <row r="42" customHeight="1" ht="18" hidden="1"/>
    <row r="43" customHeight="1" ht="18" hidden="1"/>
    <row r="44" customHeight="1" ht="18" hidden="1"/>
    <row r="45" customHeight="1" ht="18" hidden="1"/>
    <row r="46" customHeight="1" ht="18" hidden="1"/>
    <row r="47" customHeight="1" ht="18" hidden="1"/>
    <row r="48" customHeight="1" ht="18" hidden="1"/>
    <row r="49" customHeight="1" ht="18" hidden="1"/>
    <row r="50" customHeight="1" ht="18" hidden="1"/>
    <row r="51" customHeight="1" ht="18" hidden="1"/>
    <row r="52" customHeight="1" ht="18" hidden="1"/>
    <row r="53" customHeight="1" ht="18" hidden="1"/>
    <row r="54" customHeight="1" ht="18" hidden="1"/>
    <row r="55" customHeight="1" ht="18" hidden="1"/>
    <row r="56" customHeight="1" ht="18" hidden="1"/>
    <row r="57" customHeight="1" ht="18" hidden="1"/>
    <row r="58" customHeight="1" ht="18" hidden="1"/>
    <row r="59" customHeight="1" ht="18" hidden="1"/>
    <row r="60" customHeight="1" ht="18" hidden="1"/>
    <row r="61" customHeight="1" ht="18" hidden="1"/>
    <row r="62" customHeight="1" ht="18" hidden="1"/>
    <row r="63" customHeight="1" ht="18" hidden="1"/>
    <row r="64" customHeight="1" ht="18" hidden="1"/>
    <row r="65" customHeight="1" ht="18" hidden="1"/>
    <row r="66" customHeight="1" ht="18" hidden="1"/>
    <row r="67" customHeight="1" ht="18" hidden="1"/>
    <row r="68" customHeight="1" ht="18" hidden="1"/>
    <row r="69" customHeight="1" ht="18" hidden="1"/>
    <row r="70" customHeight="1" ht="18" hidden="1"/>
    <row r="71" customHeight="1" ht="18" hidden="1"/>
    <row r="72" customHeight="1" ht="18" hidden="1"/>
    <row r="73" customHeight="1" ht="18" hidden="1"/>
    <row r="74" customHeight="1" ht="18" hidden="1"/>
    <row r="75" customHeight="1" ht="18" hidden="1"/>
    <row r="76" customHeight="1" ht="18" hidden="1"/>
    <row r="77" customHeight="1" ht="18" hidden="1"/>
    <row r="78" customHeight="1" ht="18" hidden="1"/>
    <row r="79" customHeight="1" ht="18" hidden="1"/>
    <row r="80" customHeight="1" ht="18" hidden="1"/>
    <row r="81" customHeight="1" ht="18" hidden="1"/>
    <row r="82" customHeight="1" ht="18" hidden="1"/>
    <row r="83" customHeight="1" ht="18" hidden="1"/>
    <row r="84" customHeight="1" ht="18" hidden="1"/>
    <row r="85" customHeight="1" ht="18" hidden="1"/>
    <row r="86" customHeight="1" ht="18" hidden="1"/>
    <row r="87" customHeight="1" ht="18" hidden="1"/>
    <row r="88" customHeight="1" ht="18" hidden="1"/>
    <row r="89" customHeight="1" ht="18" hidden="1"/>
    <row r="90" customHeight="1" ht="18" hidden="1"/>
    <row r="91" customHeight="1" ht="18" hidden="1"/>
    <row r="92" customHeight="1" ht="18" hidden="1"/>
    <row r="93" customHeight="1" ht="18" hidden="1"/>
    <row r="94" customHeight="1" ht="0" hidden="1"/>
    <row r="95" customHeight="1" ht="0" hidden="1"/>
    <row r="96" customHeight="1" ht="0" hidden="1"/>
    <row r="97" customHeight="1" ht="0" hidden="1"/>
    <row r="98" customHeight="1" ht="0" hidden="1"/>
    <row r="99" customHeight="1" ht="0" hidden="1"/>
    <row r="100" customHeight="1" ht="0" hidden="1"/>
    <row r="101" customHeight="1" ht="0" hidden="1"/>
  </sheetData>
  <mergeCells count="20">
    <mergeCell ref="C6:J8"/>
    <mergeCell ref="F9:J9"/>
    <mergeCell ref="E10:J10"/>
    <mergeCell ref="C12:C13"/>
    <mergeCell ref="D12:F13"/>
    <mergeCell ref="G12:G13"/>
    <mergeCell ref="H12:H13"/>
    <mergeCell ref="I12:I13"/>
    <mergeCell ref="D14:I14"/>
    <mergeCell ref="D15:E15"/>
    <mergeCell ref="D16:E16"/>
    <mergeCell ref="D18:I18"/>
    <mergeCell ref="D19:E19"/>
    <mergeCell ref="D20:E20"/>
    <mergeCell ref="D22:I22"/>
    <mergeCell ref="D23:E23"/>
    <mergeCell ref="D24:E24"/>
    <mergeCell ref="D26:E26"/>
    <mergeCell ref="C31:J31"/>
    <mergeCell ref="C32:J32"/>
  </mergeCells>
  <printOptions horizontalCentered="1"/>
  <pageMargins left="0.787402" right="0.787402" top="0.393701" bottom="0.393701" header="0" footer="0"/>
  <pageSetup paperSize="9" scale="65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A8D08D"/>
    <pageSetUpPr fitToPage="1"/>
  </sheetPr>
  <sheetViews>
    <sheetView workbookViewId="0" topLeftCell="A1" showGridLines="false" view="normal" zoomScaleSheetLayoutView="100">
      <selection activeCell="D4" activeCellId="0" sqref="D4"/>
    </sheetView>
  </sheetViews>
  <sheetFormatPr defaultRowHeight="15" outlineLevelRow="0" outlineLevelCol="0" zeroHeight="true" defaultColWidth="8.77734375"/>
  <cols>
    <col min="1" max="1" width="1.42578125" customWidth="1" style="72"/>
    <col min="2" max="2" width="1.28515625" customWidth="1" style="72"/>
    <col min="3" max="3" width="1" customWidth="1" style="72"/>
    <col min="4" max="4" width="57.140625" customWidth="1" style="72"/>
    <col min="5" max="5" width="8.5703125" customWidth="1" style="72"/>
    <col min="6" max="6" width="30.42578125" customWidth="1" style="72"/>
    <col min="7" max="7" width="7.5703125" customWidth="1" style="79"/>
    <col min="8" max="8" width="9.28515625" customWidth="1" style="79"/>
    <col min="9" max="9" width="15.7109375" customWidth="1" style="263"/>
    <col min="10" max="10" width="1" customWidth="1" style="72"/>
    <col min="11" max="11" width="1.28515625" customWidth="1" style="72"/>
    <col min="12" max="12" width="1.28515625" customWidth="1" style="72"/>
    <col min="13" max="13" width="1.42578125" customWidth="1" style="72"/>
    <col min="14" max="16384" width="8.77734375" style="72"/>
  </cols>
  <sheetData>
    <row r="1" customHeight="1" ht="8">
      <c r="A1" s="66"/>
      <c r="B1" s="66"/>
      <c r="C1" s="66"/>
      <c r="D1" s="67"/>
      <c r="E1" s="67"/>
      <c r="F1" s="67"/>
      <c r="G1" s="68"/>
      <c r="H1" s="68"/>
      <c r="I1" s="69"/>
      <c r="J1" s="70"/>
      <c r="K1" s="70"/>
      <c r="L1" s="70"/>
      <c r="M1" s="71"/>
    </row>
    <row r="2" customHeight="1" ht="8">
      <c r="A2" s="73"/>
      <c r="B2" s="74"/>
      <c r="C2" s="74"/>
      <c r="D2" s="75"/>
      <c r="E2" s="75"/>
      <c r="F2" s="75"/>
      <c r="G2" s="76"/>
      <c r="H2" s="76"/>
      <c r="I2" s="77"/>
      <c r="J2" s="74"/>
      <c r="K2" s="74"/>
      <c r="L2" s="70"/>
      <c r="M2" s="71"/>
    </row>
    <row r="3" customHeight="1" ht="12">
      <c r="A3" s="73"/>
      <c r="D3" s="78"/>
      <c r="E3" s="78"/>
      <c r="F3" s="78"/>
      <c r="I3" s="80"/>
      <c r="L3" s="81"/>
      <c r="M3" s="71"/>
    </row>
    <row r="4" customHeight="1" ht="43">
      <c r="A4" s="73"/>
      <c r="D4" s="78"/>
      <c r="E4" s="78"/>
      <c r="F4" s="78"/>
      <c r="I4" s="80"/>
      <c r="L4" s="81"/>
      <c r="M4" s="71"/>
    </row>
    <row r="5" customHeight="1" ht="4">
      <c r="A5" s="73"/>
      <c r="D5" s="78"/>
      <c r="E5" s="78"/>
      <c r="F5" s="78"/>
      <c r="I5" s="80"/>
      <c r="L5" s="81"/>
      <c r="M5" s="71"/>
    </row>
    <row r="6" customHeight="1" ht="12">
      <c r="A6" s="73"/>
      <c r="C6" s="264" t="s">
        <v>273</v>
      </c>
      <c r="D6" s="265"/>
      <c r="E6" s="265"/>
      <c r="F6" s="265"/>
      <c r="G6" s="265"/>
      <c r="H6" s="265"/>
      <c r="I6" s="265"/>
      <c r="J6" s="265"/>
      <c r="L6" s="81"/>
      <c r="M6" s="71"/>
    </row>
    <row r="7" customHeight="1" ht="6">
      <c r="A7" s="73"/>
      <c r="C7" s="265"/>
      <c r="D7" s="265"/>
      <c r="E7" s="265"/>
      <c r="F7" s="265"/>
      <c r="G7" s="265"/>
      <c r="H7" s="265"/>
      <c r="I7" s="265"/>
      <c r="J7" s="265"/>
      <c r="L7" s="81"/>
      <c r="M7" s="71"/>
    </row>
    <row r="8" customHeight="1" ht="19">
      <c r="A8" s="73"/>
      <c r="C8" s="265"/>
      <c r="D8" s="265"/>
      <c r="E8" s="265"/>
      <c r="F8" s="265"/>
      <c r="G8" s="265"/>
      <c r="H8" s="265"/>
      <c r="I8" s="265"/>
      <c r="J8" s="265"/>
      <c r="L8" s="81"/>
      <c r="M8" s="71"/>
    </row>
    <row r="9" customHeight="1" ht="14">
      <c r="A9" s="73"/>
      <c r="C9" s="266"/>
      <c r="D9" s="267" t="s">
        <v>1</v>
      </c>
      <c r="E9" s="268"/>
      <c r="F9" s="269"/>
      <c r="G9" s="269"/>
      <c r="H9" s="269"/>
      <c r="I9" s="269"/>
      <c r="J9" s="269"/>
      <c r="L9" s="81"/>
      <c r="M9" s="71"/>
    </row>
    <row r="10" customHeight="1" ht="13">
      <c r="A10" s="73"/>
      <c r="C10" s="270"/>
      <c r="D10" s="89">
        <v>44941</v>
      </c>
      <c r="E10" s="271" t="s">
        <v>2</v>
      </c>
      <c r="F10" s="271"/>
      <c r="G10" s="271"/>
      <c r="H10" s="271"/>
      <c r="I10" s="271"/>
      <c r="J10" s="271"/>
      <c r="L10" s="81"/>
      <c r="M10" s="71"/>
    </row>
    <row r="11" customHeight="1" ht="3">
      <c r="A11" s="73"/>
      <c r="C11" s="91"/>
      <c r="D11" s="92"/>
      <c r="E11" s="92"/>
      <c r="F11" s="92"/>
      <c r="G11" s="93"/>
      <c r="H11" s="93"/>
      <c r="I11" s="94"/>
      <c r="J11" s="95"/>
      <c r="L11" s="81"/>
      <c r="M11" s="71"/>
    </row>
    <row r="12" customHeight="1" ht="17">
      <c r="A12" s="73"/>
      <c r="B12" s="96"/>
      <c r="C12" s="97"/>
      <c r="D12" s="98" t="s">
        <v>3</v>
      </c>
      <c r="E12" s="98"/>
      <c r="F12" s="99"/>
      <c r="G12" s="100" t="s">
        <v>4</v>
      </c>
      <c r="H12" s="101" t="s">
        <v>5</v>
      </c>
      <c r="I12" s="102" t="s">
        <v>6</v>
      </c>
      <c r="J12" s="103"/>
      <c r="K12" s="96"/>
      <c r="L12" s="81"/>
      <c r="M12" s="71"/>
    </row>
    <row r="13" customHeight="1" ht="21">
      <c r="A13" s="73"/>
      <c r="B13" s="96"/>
      <c r="C13" s="97"/>
      <c r="D13" s="104"/>
      <c r="E13" s="104"/>
      <c r="F13" s="105"/>
      <c r="G13" s="106"/>
      <c r="H13" s="107"/>
      <c r="I13" s="108"/>
      <c r="J13" s="103"/>
      <c r="K13" s="96"/>
      <c r="L13" s="81"/>
      <c r="M13" s="71"/>
    </row>
    <row r="14" customHeight="1" ht="23" customFormat="1" s="113">
      <c r="A14" s="73"/>
      <c r="B14" s="297"/>
      <c r="C14" s="109"/>
      <c r="D14" s="110" t="s">
        <v>7</v>
      </c>
      <c r="E14" s="110"/>
      <c r="F14" s="110"/>
      <c r="G14" s="110"/>
      <c r="H14" s="110"/>
      <c r="I14" s="110"/>
      <c r="J14" s="111"/>
      <c r="K14" s="112"/>
      <c r="L14" s="81"/>
      <c r="M14" s="71"/>
    </row>
    <row r="15" customHeight="1" ht="17" customFormat="1" s="275">
      <c r="A15" s="272"/>
      <c r="B15" s="298"/>
      <c r="C15" s="273"/>
      <c r="D15" s="114" t="s">
        <v>274</v>
      </c>
      <c r="E15" s="114"/>
      <c r="F15" s="115" t="s">
        <v>275</v>
      </c>
      <c r="G15" s="116" t="s">
        <v>9</v>
      </c>
      <c r="H15" s="117">
        <v>12</v>
      </c>
      <c r="I15" s="118">
        <v>880</v>
      </c>
      <c r="J15" s="274"/>
      <c r="L15" s="276"/>
      <c r="M15" s="277"/>
    </row>
    <row r="16" customHeight="1" ht="17" customFormat="1" s="282">
      <c r="A16" s="272"/>
      <c r="B16" s="298"/>
      <c r="C16" s="279"/>
      <c r="D16" s="114" t="s">
        <v>276</v>
      </c>
      <c r="E16" s="114"/>
      <c r="F16" s="132" t="s">
        <v>48</v>
      </c>
      <c r="G16" s="116" t="s">
        <v>9</v>
      </c>
      <c r="H16" s="117">
        <v>16</v>
      </c>
      <c r="I16" s="118">
        <v>946</v>
      </c>
      <c r="J16" s="103"/>
      <c r="K16" s="96"/>
      <c r="L16" s="280"/>
      <c r="M16" s="281"/>
    </row>
    <row r="17" customHeight="1" ht="3" customFormat="1" s="224">
      <c r="A17" s="223"/>
      <c r="C17" s="225"/>
      <c r="D17" s="226"/>
      <c r="E17" s="226"/>
      <c r="F17" s="226"/>
      <c r="G17" s="227"/>
      <c r="H17" s="227"/>
      <c r="I17" s="228"/>
      <c r="J17" s="229"/>
      <c r="L17" s="230"/>
      <c r="M17" s="231"/>
    </row>
    <row r="18" customHeight="1" ht="8" customFormat="1" s="282">
      <c r="A18" s="73"/>
      <c r="C18" s="287"/>
      <c r="D18" s="288"/>
      <c r="E18" s="288"/>
      <c r="F18" s="288"/>
      <c r="G18" s="289"/>
      <c r="H18" s="289"/>
      <c r="I18" s="290"/>
      <c r="J18" s="291"/>
      <c r="L18" s="280"/>
      <c r="M18" s="281"/>
    </row>
    <row r="19" customHeight="1" ht="5" hidden="1">
      <c r="A19" s="237"/>
      <c r="B19" s="238"/>
      <c r="C19" s="242"/>
      <c r="D19" s="243"/>
      <c r="E19" s="243"/>
      <c r="F19" s="243"/>
      <c r="G19" s="244"/>
      <c r="H19" s="244"/>
      <c r="I19" s="245"/>
      <c r="J19" s="246"/>
      <c r="K19" s="238"/>
      <c r="L19" s="241"/>
      <c r="M19" s="71"/>
    </row>
    <row r="20" customHeight="1" ht="12">
      <c r="A20" s="237"/>
      <c r="B20" s="238"/>
      <c r="C20" s="239" t="s">
        <v>245</v>
      </c>
      <c r="D20" s="240"/>
      <c r="E20" s="240"/>
      <c r="F20" s="240"/>
      <c r="G20" s="240"/>
      <c r="H20" s="240"/>
      <c r="I20" s="240"/>
      <c r="J20" s="240"/>
      <c r="K20" s="238"/>
      <c r="L20" s="241"/>
      <c r="M20" s="71"/>
    </row>
    <row r="21" customHeight="1" ht="12">
      <c r="A21" s="237"/>
      <c r="B21" s="238"/>
      <c r="C21" s="240" t="s">
        <v>233</v>
      </c>
      <c r="D21" s="240"/>
      <c r="E21" s="240"/>
      <c r="F21" s="240"/>
      <c r="G21" s="240"/>
      <c r="H21" s="240"/>
      <c r="I21" s="240"/>
      <c r="J21" s="240"/>
      <c r="K21" s="238"/>
      <c r="L21" s="241"/>
      <c r="M21" s="71"/>
    </row>
    <row r="22" customHeight="1" ht="3">
      <c r="A22" s="237"/>
      <c r="B22" s="238"/>
      <c r="C22" s="242"/>
      <c r="D22" s="243"/>
      <c r="E22" s="243"/>
      <c r="F22" s="243"/>
      <c r="G22" s="244"/>
      <c r="H22" s="244"/>
      <c r="I22" s="245"/>
      <c r="J22" s="246"/>
      <c r="K22" s="238"/>
      <c r="L22" s="241"/>
      <c r="M22" s="71"/>
    </row>
    <row r="23" customHeight="1" ht="6">
      <c r="A23" s="237"/>
      <c r="B23" s="238"/>
      <c r="C23" s="253"/>
      <c r="D23" s="254"/>
      <c r="E23" s="254"/>
      <c r="F23" s="254"/>
      <c r="G23" s="255"/>
      <c r="H23" s="255"/>
      <c r="I23" s="256"/>
      <c r="J23" s="238"/>
      <c r="K23" s="238"/>
      <c r="L23" s="241"/>
      <c r="M23" s="71"/>
    </row>
    <row r="24" customHeight="1" ht="6">
      <c r="A24" s="237"/>
      <c r="B24" s="238"/>
      <c r="C24" s="238"/>
      <c r="D24" s="257"/>
      <c r="E24" s="257"/>
      <c r="F24" s="257"/>
      <c r="G24" s="258"/>
      <c r="H24" s="258"/>
      <c r="I24" s="259"/>
      <c r="J24" s="238"/>
      <c r="K24" s="238"/>
      <c r="L24" s="241"/>
      <c r="M24" s="71"/>
    </row>
    <row r="25" customHeight="1" ht="6">
      <c r="A25" s="237"/>
      <c r="B25" s="237"/>
      <c r="C25" s="237"/>
      <c r="D25" s="260"/>
      <c r="E25" s="260"/>
      <c r="F25" s="260"/>
      <c r="G25" s="261"/>
      <c r="H25" s="261"/>
      <c r="I25" s="262"/>
      <c r="J25" s="241"/>
      <c r="K25" s="241"/>
      <c r="L25" s="241"/>
      <c r="M25" s="71"/>
    </row>
    <row r="26" customHeight="1" ht="8">
      <c r="A26" s="73"/>
      <c r="B26" s="70"/>
      <c r="C26" s="70"/>
      <c r="D26" s="67"/>
      <c r="E26" s="67"/>
      <c r="F26" s="67"/>
      <c r="G26" s="68"/>
      <c r="H26" s="68"/>
      <c r="I26" s="69"/>
      <c r="J26" s="70"/>
      <c r="K26" s="70"/>
      <c r="L26" s="70"/>
      <c r="M26" s="70"/>
    </row>
    <row r="27" customHeight="1" ht="18" hidden="1"/>
    <row r="28" customHeight="1" ht="18" hidden="1"/>
    <row r="29" customHeight="1" ht="18" hidden="1"/>
    <row r="30" customHeight="1" ht="18" hidden="1"/>
    <row r="31" customHeight="1" ht="18" hidden="1"/>
    <row r="32" customHeight="1" ht="18" hidden="1"/>
    <row r="33" customHeight="1" ht="18" hidden="1"/>
    <row r="34" customHeight="1" ht="18" hidden="1"/>
    <row r="35" customHeight="1" ht="18" hidden="1"/>
    <row r="36" customHeight="1" ht="18" hidden="1"/>
    <row r="37" customHeight="1" ht="18" hidden="1"/>
    <row r="38" customHeight="1" ht="18" hidden="1"/>
    <row r="39" customHeight="1" ht="18" hidden="1"/>
    <row r="40" customHeight="1" ht="18" hidden="1"/>
    <row r="41" customHeight="1" ht="18" hidden="1"/>
    <row r="42" customHeight="1" ht="18" hidden="1"/>
    <row r="43" customHeight="1" ht="18" hidden="1"/>
    <row r="44" customHeight="1" ht="18" hidden="1"/>
    <row r="45" customHeight="1" ht="18" hidden="1"/>
    <row r="46" customHeight="1" ht="18" hidden="1"/>
    <row r="47" customHeight="1" ht="18" hidden="1"/>
    <row r="48" customHeight="1" ht="18" hidden="1"/>
    <row r="49" customHeight="1" ht="18" hidden="1"/>
    <row r="50" customHeight="1" ht="18" hidden="1"/>
    <row r="51" customHeight="1" ht="18" hidden="1"/>
    <row r="52" customHeight="1" ht="18" hidden="1"/>
    <row r="53" customHeight="1" ht="18" hidden="1"/>
    <row r="54" customHeight="1" ht="18" hidden="1"/>
    <row r="55" customHeight="1" ht="18" hidden="1"/>
    <row r="56" customHeight="1" ht="18" hidden="1"/>
    <row r="57" customHeight="1" ht="18" hidden="1"/>
    <row r="58" customHeight="1" ht="18" hidden="1"/>
    <row r="59" customHeight="1" ht="18" hidden="1"/>
    <row r="60" customHeight="1" ht="18" hidden="1"/>
    <row r="61" customHeight="1" ht="18" hidden="1"/>
    <row r="62" customHeight="1" ht="18" hidden="1"/>
    <row r="63" customHeight="1" ht="18" hidden="1"/>
    <row r="64" customHeight="1" ht="18" hidden="1"/>
    <row r="65" customHeight="1" ht="18" hidden="1"/>
    <row r="66" customHeight="1" ht="18" hidden="1"/>
    <row r="67" customHeight="1" ht="18" hidden="1"/>
    <row r="68" customHeight="1" ht="18" hidden="1"/>
    <row r="69" customHeight="1" ht="18" hidden="1"/>
    <row r="70" customHeight="1" ht="18" hidden="1"/>
    <row r="71" customHeight="1" ht="18" hidden="1"/>
    <row r="72" customHeight="1" ht="18" hidden="1"/>
    <row r="73" customHeight="1" ht="18" hidden="1"/>
    <row r="74" customHeight="1" ht="18" hidden="1"/>
    <row r="75" customHeight="1" ht="18" hidden="1"/>
    <row r="76" customHeight="1" ht="18" hidden="1"/>
    <row r="77" customHeight="1" ht="18" hidden="1"/>
    <row r="78" customHeight="1" ht="18" hidden="1"/>
    <row r="79" customHeight="1" ht="18" hidden="1"/>
    <row r="80" customHeight="1" ht="18" hidden="1"/>
    <row r="81" customHeight="1" ht="18" hidden="1"/>
    <row r="82" customHeight="1" ht="18" hidden="1"/>
    <row r="83" customHeight="1" ht="18" hidden="1"/>
    <row r="84" customHeight="1" ht="0" hidden="1"/>
    <row r="85" customHeight="1" ht="0" hidden="1"/>
    <row r="86" customHeight="1" ht="0" hidden="1"/>
    <row r="87" customHeight="1" ht="0" hidden="1"/>
    <row r="88" customHeight="1" ht="0" hidden="1"/>
    <row r="89" customHeight="1" ht="0" hidden="1"/>
    <row r="90" customHeight="1" ht="0" hidden="1"/>
    <row r="91" customHeight="1" ht="0" hidden="1"/>
  </sheetData>
  <mergeCells count="13">
    <mergeCell ref="C6:J8"/>
    <mergeCell ref="F9:J9"/>
    <mergeCell ref="E10:J10"/>
    <mergeCell ref="C12:C13"/>
    <mergeCell ref="D12:F13"/>
    <mergeCell ref="G12:G13"/>
    <mergeCell ref="H12:H13"/>
    <mergeCell ref="I12:I13"/>
    <mergeCell ref="D14:I14"/>
    <mergeCell ref="D15:E15"/>
    <mergeCell ref="D16:E16"/>
    <mergeCell ref="C20:J20"/>
    <mergeCell ref="C21:J21"/>
  </mergeCells>
  <printOptions horizontalCentered="1"/>
  <pageMargins left="0.787402" right="0.787402" top="0.393701" bottom="0.393701" header="0" footer="0"/>
  <pageSetup paperSize="9" scale="65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sheetViews>
    <sheetView workbookViewId="0" topLeftCell="A1" showGridLines="false" view="normal" zoomScaleSheetLayoutView="100">
      <selection activeCell="C6" activeCellId="0" sqref="C6:J8"/>
    </sheetView>
  </sheetViews>
  <sheetFormatPr defaultRowHeight="15" outlineLevelRow="0" outlineLevelCol="0" zeroHeight="true" defaultColWidth="8.77734375"/>
  <cols>
    <col min="1" max="1" width="1.42578125" customWidth="1" style="72"/>
    <col min="2" max="2" width="1.28515625" customWidth="1" style="72"/>
    <col min="3" max="3" width="1" customWidth="1" style="72"/>
    <col min="4" max="4" width="57.140625" customWidth="1" style="72"/>
    <col min="5" max="5" width="8.5703125" customWidth="1" style="72"/>
    <col min="6" max="6" width="30.42578125" customWidth="1" style="72"/>
    <col min="7" max="7" width="7.5703125" customWidth="1" style="79"/>
    <col min="8" max="8" width="9.28515625" customWidth="1" style="79"/>
    <col min="9" max="9" width="15.7109375" customWidth="1" style="263"/>
    <col min="10" max="10" width="1" customWidth="1" style="72"/>
    <col min="11" max="11" width="1.28515625" customWidth="1" style="72"/>
    <col min="12" max="12" width="1.28515625" customWidth="1" style="72"/>
    <col min="13" max="13" width="1.42578125" customWidth="1" style="72"/>
    <col min="14" max="16384" width="8.77734375" style="72"/>
  </cols>
  <sheetData>
    <row r="1" customHeight="1" ht="8">
      <c r="A1" s="66"/>
      <c r="B1" s="66"/>
      <c r="C1" s="66"/>
      <c r="D1" s="67"/>
      <c r="E1" s="67"/>
      <c r="F1" s="67"/>
      <c r="G1" s="68"/>
      <c r="H1" s="68"/>
      <c r="I1" s="69"/>
      <c r="J1" s="70"/>
      <c r="K1" s="70"/>
      <c r="L1" s="70"/>
      <c r="M1" s="71"/>
    </row>
    <row r="2" customHeight="1" ht="8">
      <c r="A2" s="73"/>
      <c r="B2" s="74"/>
      <c r="C2" s="74"/>
      <c r="D2" s="75"/>
      <c r="E2" s="75"/>
      <c r="F2" s="75"/>
      <c r="G2" s="76"/>
      <c r="H2" s="76"/>
      <c r="I2" s="77"/>
      <c r="J2" s="74"/>
      <c r="K2" s="74"/>
      <c r="L2" s="70"/>
      <c r="M2" s="71"/>
    </row>
    <row r="3" customHeight="1" ht="12">
      <c r="A3" s="73"/>
      <c r="D3" s="78"/>
      <c r="E3" s="78"/>
      <c r="F3" s="78"/>
      <c r="I3" s="80"/>
      <c r="L3" s="81"/>
      <c r="M3" s="71"/>
    </row>
    <row r="4" customHeight="1" ht="43">
      <c r="A4" s="73"/>
      <c r="D4" s="78"/>
      <c r="E4" s="78"/>
      <c r="F4" s="78"/>
      <c r="I4" s="80"/>
      <c r="L4" s="81"/>
      <c r="M4" s="71"/>
    </row>
    <row r="5" customHeight="1" ht="4">
      <c r="A5" s="73"/>
      <c r="D5" s="78"/>
      <c r="E5" s="78"/>
      <c r="F5" s="78"/>
      <c r="I5" s="80"/>
      <c r="L5" s="81"/>
      <c r="M5" s="71"/>
    </row>
    <row r="6" customHeight="1" ht="12">
      <c r="A6" s="73"/>
      <c r="C6" s="264" t="s">
        <v>277</v>
      </c>
      <c r="D6" s="265"/>
      <c r="E6" s="265"/>
      <c r="F6" s="265"/>
      <c r="G6" s="265"/>
      <c r="H6" s="265"/>
      <c r="I6" s="265"/>
      <c r="J6" s="265"/>
      <c r="L6" s="81"/>
      <c r="M6" s="71"/>
    </row>
    <row r="7" customHeight="1" ht="6">
      <c r="A7" s="73"/>
      <c r="C7" s="265"/>
      <c r="D7" s="265"/>
      <c r="E7" s="265"/>
      <c r="F7" s="265"/>
      <c r="G7" s="265"/>
      <c r="H7" s="265"/>
      <c r="I7" s="265"/>
      <c r="J7" s="265"/>
      <c r="L7" s="81"/>
      <c r="M7" s="71"/>
    </row>
    <row r="8" customHeight="1" ht="19">
      <c r="A8" s="73"/>
      <c r="C8" s="265"/>
      <c r="D8" s="265"/>
      <c r="E8" s="265"/>
      <c r="F8" s="265"/>
      <c r="G8" s="265"/>
      <c r="H8" s="265"/>
      <c r="I8" s="265"/>
      <c r="J8" s="265"/>
      <c r="L8" s="81"/>
      <c r="M8" s="71"/>
    </row>
    <row r="9" customHeight="1" ht="14">
      <c r="A9" s="73"/>
      <c r="C9" s="266"/>
      <c r="D9" s="267" t="s">
        <v>1</v>
      </c>
      <c r="E9" s="268"/>
      <c r="F9" s="269"/>
      <c r="G9" s="269"/>
      <c r="H9" s="269"/>
      <c r="I9" s="269"/>
      <c r="J9" s="269"/>
      <c r="L9" s="81"/>
      <c r="M9" s="71"/>
    </row>
    <row r="10" customHeight="1" ht="13">
      <c r="A10" s="73"/>
      <c r="C10" s="270"/>
      <c r="D10" s="89">
        <v>44941</v>
      </c>
      <c r="E10" s="271" t="s">
        <v>2</v>
      </c>
      <c r="F10" s="271"/>
      <c r="G10" s="271"/>
      <c r="H10" s="271"/>
      <c r="I10" s="271"/>
      <c r="J10" s="271"/>
      <c r="L10" s="81"/>
      <c r="M10" s="71"/>
    </row>
    <row r="11" customHeight="1" ht="3">
      <c r="A11" s="73"/>
      <c r="C11" s="91"/>
      <c r="D11" s="92"/>
      <c r="E11" s="92"/>
      <c r="F11" s="92"/>
      <c r="G11" s="93"/>
      <c r="H11" s="93"/>
      <c r="I11" s="94"/>
      <c r="J11" s="95"/>
      <c r="L11" s="81"/>
      <c r="M11" s="71"/>
    </row>
    <row r="12" customHeight="1" ht="17">
      <c r="A12" s="73"/>
      <c r="B12" s="96"/>
      <c r="C12" s="97"/>
      <c r="D12" s="98" t="s">
        <v>3</v>
      </c>
      <c r="E12" s="98"/>
      <c r="F12" s="99"/>
      <c r="G12" s="100" t="s">
        <v>4</v>
      </c>
      <c r="H12" s="101" t="s">
        <v>5</v>
      </c>
      <c r="I12" s="102" t="s">
        <v>6</v>
      </c>
      <c r="J12" s="103"/>
      <c r="K12" s="96"/>
      <c r="L12" s="81"/>
      <c r="M12" s="71"/>
    </row>
    <row r="13" customHeight="1" ht="21">
      <c r="A13" s="73"/>
      <c r="B13" s="96"/>
      <c r="C13" s="97"/>
      <c r="D13" s="104"/>
      <c r="E13" s="104"/>
      <c r="F13" s="105"/>
      <c r="G13" s="106"/>
      <c r="H13" s="107"/>
      <c r="I13" s="108"/>
      <c r="J13" s="103"/>
      <c r="K13" s="96"/>
      <c r="L13" s="81"/>
      <c r="M13" s="71"/>
    </row>
    <row r="14" customHeight="1" ht="23" customFormat="1" s="113">
      <c r="A14" s="73"/>
      <c r="B14" s="297"/>
      <c r="C14" s="109"/>
      <c r="D14" s="110" t="s">
        <v>7</v>
      </c>
      <c r="E14" s="110"/>
      <c r="F14" s="110"/>
      <c r="G14" s="110"/>
      <c r="H14" s="110"/>
      <c r="I14" s="110"/>
      <c r="J14" s="111"/>
      <c r="K14" s="112"/>
      <c r="L14" s="81"/>
      <c r="M14" s="71"/>
    </row>
    <row r="15" customHeight="1" ht="17" customFormat="1" s="275">
      <c r="A15" s="272"/>
      <c r="B15" s="298"/>
      <c r="C15" s="273"/>
      <c r="D15" s="207" t="s">
        <v>278</v>
      </c>
      <c r="E15" s="207"/>
      <c r="F15" s="115" t="s">
        <v>279</v>
      </c>
      <c r="G15" s="123" t="s">
        <v>9</v>
      </c>
      <c r="H15" s="117" t="s">
        <v>10</v>
      </c>
      <c r="I15" s="118">
        <v>3399</v>
      </c>
      <c r="J15" s="274"/>
      <c r="L15" s="276"/>
      <c r="M15" s="277"/>
    </row>
    <row r="16" customHeight="1" ht="17" customFormat="1" s="275">
      <c r="A16" s="272"/>
      <c r="B16" s="298"/>
      <c r="C16" s="273"/>
      <c r="D16" s="207" t="s">
        <v>280</v>
      </c>
      <c r="E16" s="207"/>
      <c r="F16" s="115" t="s">
        <v>281</v>
      </c>
      <c r="G16" s="123" t="s">
        <v>9</v>
      </c>
      <c r="H16" s="117" t="s">
        <v>10</v>
      </c>
      <c r="I16" s="118">
        <v>3157</v>
      </c>
      <c r="J16" s="274"/>
      <c r="L16" s="276"/>
      <c r="M16" s="277"/>
    </row>
    <row r="17" customHeight="1" ht="17" customFormat="1" s="275">
      <c r="A17" s="272"/>
      <c r="B17" s="298"/>
      <c r="C17" s="273"/>
      <c r="D17" s="207" t="s">
        <v>282</v>
      </c>
      <c r="E17" s="207"/>
      <c r="F17" s="299"/>
      <c r="G17" s="123" t="s">
        <v>9</v>
      </c>
      <c r="H17" s="117" t="s">
        <v>10</v>
      </c>
      <c r="I17" s="118">
        <v>412</v>
      </c>
      <c r="J17" s="274"/>
      <c r="L17" s="276"/>
      <c r="M17" s="277"/>
    </row>
    <row r="18" customHeight="1" ht="17" customFormat="1" s="275">
      <c r="A18" s="272"/>
      <c r="B18" s="298"/>
      <c r="C18" s="273"/>
      <c r="D18" s="207" t="s">
        <v>283</v>
      </c>
      <c r="E18" s="207"/>
      <c r="F18" s="115" t="s">
        <v>281</v>
      </c>
      <c r="G18" s="123" t="s">
        <v>9</v>
      </c>
      <c r="H18" s="117" t="s">
        <v>10</v>
      </c>
      <c r="I18" s="118">
        <v>1441</v>
      </c>
      <c r="J18" s="274"/>
      <c r="L18" s="276"/>
      <c r="M18" s="277"/>
    </row>
    <row r="19" customHeight="1" ht="27" customFormat="1" s="275">
      <c r="A19" s="272"/>
      <c r="B19" s="298"/>
      <c r="C19" s="273"/>
      <c r="D19" s="207" t="s">
        <v>284</v>
      </c>
      <c r="E19" s="207"/>
      <c r="F19" s="115" t="s">
        <v>281</v>
      </c>
      <c r="G19" s="123" t="s">
        <v>9</v>
      </c>
      <c r="H19" s="117" t="s">
        <v>10</v>
      </c>
      <c r="I19" s="118">
        <v>1441</v>
      </c>
      <c r="J19" s="274"/>
      <c r="L19" s="276"/>
      <c r="M19" s="277"/>
    </row>
    <row r="20" customHeight="1" ht="17" customFormat="1" s="275">
      <c r="A20" s="272"/>
      <c r="B20" s="298"/>
      <c r="C20" s="273"/>
      <c r="D20" s="207" t="s">
        <v>285</v>
      </c>
      <c r="E20" s="207"/>
      <c r="F20" s="115" t="s">
        <v>281</v>
      </c>
      <c r="G20" s="123" t="s">
        <v>9</v>
      </c>
      <c r="H20" s="117" t="s">
        <v>10</v>
      </c>
      <c r="I20" s="118">
        <v>1743</v>
      </c>
      <c r="J20" s="274"/>
      <c r="L20" s="276"/>
      <c r="M20" s="277"/>
    </row>
    <row r="21" customHeight="1" ht="17" customFormat="1" s="275">
      <c r="A21" s="272"/>
      <c r="B21" s="298"/>
      <c r="C21" s="273"/>
      <c r="D21" s="207" t="s">
        <v>286</v>
      </c>
      <c r="E21" s="207"/>
      <c r="F21" s="115" t="s">
        <v>281</v>
      </c>
      <c r="G21" s="123" t="s">
        <v>9</v>
      </c>
      <c r="H21" s="117" t="s">
        <v>10</v>
      </c>
      <c r="I21" s="118">
        <v>4235</v>
      </c>
      <c r="J21" s="274"/>
      <c r="L21" s="276"/>
      <c r="M21" s="277"/>
    </row>
    <row r="22" customHeight="1" ht="17" customFormat="1" s="275">
      <c r="A22" s="272"/>
      <c r="B22" s="298"/>
      <c r="C22" s="273"/>
      <c r="D22" s="300" t="s">
        <v>287</v>
      </c>
      <c r="E22" s="300"/>
      <c r="F22" s="115" t="s">
        <v>281</v>
      </c>
      <c r="G22" s="123" t="s">
        <v>9</v>
      </c>
      <c r="H22" s="117" t="s">
        <v>10</v>
      </c>
      <c r="I22" s="118">
        <v>5170</v>
      </c>
      <c r="J22" s="274"/>
      <c r="L22" s="276"/>
      <c r="M22" s="277"/>
    </row>
    <row r="23" customHeight="1" ht="3" customFormat="1" s="224">
      <c r="A23" s="223"/>
      <c r="C23" s="225"/>
      <c r="D23" s="226"/>
      <c r="E23" s="226"/>
      <c r="F23" s="226"/>
      <c r="G23" s="227"/>
      <c r="H23" s="227"/>
      <c r="I23" s="228"/>
      <c r="J23" s="229"/>
      <c r="L23" s="230"/>
      <c r="M23" s="231"/>
    </row>
    <row r="24" customHeight="1" ht="8" customFormat="1" s="282">
      <c r="A24" s="73"/>
      <c r="C24" s="287"/>
      <c r="D24" s="288"/>
      <c r="E24" s="288"/>
      <c r="F24" s="288"/>
      <c r="G24" s="289"/>
      <c r="H24" s="289"/>
      <c r="I24" s="290"/>
      <c r="J24" s="291"/>
      <c r="L24" s="280"/>
      <c r="M24" s="281"/>
    </row>
    <row r="25" customHeight="1" ht="5" hidden="1">
      <c r="A25" s="237"/>
      <c r="B25" s="238"/>
      <c r="C25" s="242"/>
      <c r="D25" s="243"/>
      <c r="E25" s="243"/>
      <c r="F25" s="243"/>
      <c r="G25" s="244"/>
      <c r="H25" s="244"/>
      <c r="I25" s="245"/>
      <c r="J25" s="246"/>
      <c r="K25" s="238"/>
      <c r="L25" s="241"/>
      <c r="M25" s="71"/>
    </row>
    <row r="26" customHeight="1" ht="12">
      <c r="A26" s="237"/>
      <c r="B26" s="238"/>
      <c r="C26" s="239" t="s">
        <v>245</v>
      </c>
      <c r="D26" s="240"/>
      <c r="E26" s="240"/>
      <c r="F26" s="240"/>
      <c r="G26" s="240"/>
      <c r="H26" s="240"/>
      <c r="I26" s="240"/>
      <c r="J26" s="240"/>
      <c r="K26" s="238"/>
      <c r="L26" s="241"/>
      <c r="M26" s="71"/>
    </row>
    <row r="27" customHeight="1" ht="12">
      <c r="A27" s="237"/>
      <c r="B27" s="238"/>
      <c r="C27" s="240" t="s">
        <v>233</v>
      </c>
      <c r="D27" s="240"/>
      <c r="E27" s="240"/>
      <c r="F27" s="240"/>
      <c r="G27" s="240"/>
      <c r="H27" s="240"/>
      <c r="I27" s="240"/>
      <c r="J27" s="240"/>
      <c r="K27" s="238"/>
      <c r="L27" s="241"/>
      <c r="M27" s="71"/>
    </row>
    <row r="28" customHeight="1" ht="3">
      <c r="A28" s="237"/>
      <c r="B28" s="238"/>
      <c r="C28" s="242"/>
      <c r="D28" s="243"/>
      <c r="E28" s="243"/>
      <c r="F28" s="243"/>
      <c r="G28" s="244"/>
      <c r="H28" s="244"/>
      <c r="I28" s="245"/>
      <c r="J28" s="246"/>
      <c r="K28" s="238"/>
      <c r="L28" s="241"/>
      <c r="M28" s="71"/>
    </row>
    <row r="29" customHeight="1" ht="6">
      <c r="A29" s="237"/>
      <c r="B29" s="238"/>
      <c r="C29" s="253"/>
      <c r="D29" s="254"/>
      <c r="E29" s="254"/>
      <c r="F29" s="254"/>
      <c r="G29" s="255"/>
      <c r="H29" s="255"/>
      <c r="I29" s="256"/>
      <c r="J29" s="238"/>
      <c r="K29" s="238"/>
      <c r="L29" s="241"/>
      <c r="M29" s="71"/>
    </row>
    <row r="30" customHeight="1" ht="6">
      <c r="A30" s="237"/>
      <c r="B30" s="238"/>
      <c r="C30" s="238"/>
      <c r="D30" s="257"/>
      <c r="E30" s="257"/>
      <c r="F30" s="257"/>
      <c r="G30" s="258"/>
      <c r="H30" s="258"/>
      <c r="I30" s="259"/>
      <c r="J30" s="238"/>
      <c r="K30" s="238"/>
      <c r="L30" s="241"/>
      <c r="M30" s="71"/>
    </row>
    <row r="31" customHeight="1" ht="6">
      <c r="A31" s="237"/>
      <c r="B31" s="237"/>
      <c r="C31" s="237"/>
      <c r="D31" s="260"/>
      <c r="E31" s="260"/>
      <c r="F31" s="260"/>
      <c r="G31" s="261"/>
      <c r="H31" s="261"/>
      <c r="I31" s="262"/>
      <c r="J31" s="241"/>
      <c r="K31" s="241"/>
      <c r="L31" s="241"/>
      <c r="M31" s="71"/>
    </row>
    <row r="32" customHeight="1" ht="8">
      <c r="A32" s="73"/>
      <c r="B32" s="70"/>
      <c r="C32" s="70"/>
      <c r="D32" s="67"/>
      <c r="E32" s="67"/>
      <c r="F32" s="67"/>
      <c r="G32" s="68"/>
      <c r="H32" s="68"/>
      <c r="I32" s="69"/>
      <c r="J32" s="70"/>
      <c r="K32" s="70"/>
      <c r="L32" s="70"/>
      <c r="M32" s="70"/>
    </row>
    <row r="33" customHeight="1" ht="18" hidden="1"/>
    <row r="34" customHeight="1" ht="18" hidden="1"/>
    <row r="35" customHeight="1" ht="18" hidden="1"/>
    <row r="36" customHeight="1" ht="18" hidden="1"/>
    <row r="37" customHeight="1" ht="18" hidden="1"/>
    <row r="38" customHeight="1" ht="18" hidden="1"/>
    <row r="39" customHeight="1" ht="18" hidden="1"/>
    <row r="40" customHeight="1" ht="18" hidden="1"/>
    <row r="41" customHeight="1" ht="18" hidden="1"/>
    <row r="42" customHeight="1" ht="18" hidden="1"/>
    <row r="43" customHeight="1" ht="18" hidden="1"/>
    <row r="44" customHeight="1" ht="18" hidden="1"/>
    <row r="45" customHeight="1" ht="18" hidden="1"/>
    <row r="46" customHeight="1" ht="18" hidden="1"/>
    <row r="47" customHeight="1" ht="18" hidden="1"/>
    <row r="48" customHeight="1" ht="18" hidden="1"/>
    <row r="49" customHeight="1" ht="18" hidden="1"/>
    <row r="50" customHeight="1" ht="18" hidden="1"/>
    <row r="51" customHeight="1" ht="18" hidden="1"/>
    <row r="52" customHeight="1" ht="18" hidden="1"/>
    <row r="53" customHeight="1" ht="18" hidden="1"/>
    <row r="54" customHeight="1" ht="18" hidden="1"/>
    <row r="55" customHeight="1" ht="18" hidden="1"/>
    <row r="56" customHeight="1" ht="18" hidden="1"/>
    <row r="57" customHeight="1" ht="18" hidden="1"/>
    <row r="58" customHeight="1" ht="18" hidden="1"/>
    <row r="59" customHeight="1" ht="18" hidden="1"/>
    <row r="60" customHeight="1" ht="18" hidden="1"/>
    <row r="61" customHeight="1" ht="18" hidden="1"/>
    <row r="62" customHeight="1" ht="18" hidden="1"/>
    <row r="63" customHeight="1" ht="18" hidden="1"/>
    <row r="64" customHeight="1" ht="18" hidden="1"/>
    <row r="65" customHeight="1" ht="18" hidden="1"/>
    <row r="66" customHeight="1" ht="18" hidden="1"/>
    <row r="67" customHeight="1" ht="18" hidden="1"/>
    <row r="68" customHeight="1" ht="18" hidden="1"/>
    <row r="69" customHeight="1" ht="18" hidden="1"/>
    <row r="70" customHeight="1" ht="18" hidden="1"/>
    <row r="71" customHeight="1" ht="18" hidden="1"/>
    <row r="72" customHeight="1" ht="18" hidden="1"/>
    <row r="73" customHeight="1" ht="18" hidden="1"/>
    <row r="74" customHeight="1" ht="18" hidden="1"/>
    <row r="75" customHeight="1" ht="18" hidden="1"/>
    <row r="76" customHeight="1" ht="18" hidden="1"/>
    <row r="77" customHeight="1" ht="18" hidden="1"/>
    <row r="78" customHeight="1" ht="18" hidden="1"/>
    <row r="79" customHeight="1" ht="18" hidden="1"/>
    <row r="80" customHeight="1" ht="18" hidden="1"/>
    <row r="81" customHeight="1" ht="18" hidden="1"/>
    <row r="82" customHeight="1" ht="18" hidden="1"/>
    <row r="83" customHeight="1" ht="18" hidden="1"/>
    <row r="84" customHeight="1" ht="18" hidden="1"/>
    <row r="85" customHeight="1" ht="18" hidden="1"/>
    <row r="86" customHeight="1" ht="18" hidden="1"/>
    <row r="87" customHeight="1" ht="18" hidden="1"/>
    <row r="88" customHeight="1" ht="18" hidden="1"/>
    <row r="89" customHeight="1" ht="18" hidden="1"/>
    <row r="90" customHeight="1" ht="0" hidden="1"/>
    <row r="91" customHeight="1" ht="0" hidden="1"/>
    <row r="92" customHeight="1" ht="0" hidden="1"/>
    <row r="93" customHeight="1" ht="0" hidden="1"/>
    <row r="94" customHeight="1" ht="0" hidden="1"/>
    <row r="95" customHeight="1" ht="0" hidden="1"/>
    <row r="96" customHeight="1" ht="0" hidden="1"/>
    <row r="97" customHeight="1" ht="0" hidden="1"/>
  </sheetData>
  <mergeCells count="11">
    <mergeCell ref="C6:J8"/>
    <mergeCell ref="F9:J9"/>
    <mergeCell ref="E10:J10"/>
    <mergeCell ref="C12:C13"/>
    <mergeCell ref="D12:F13"/>
    <mergeCell ref="G12:G13"/>
    <mergeCell ref="H12:H13"/>
    <mergeCell ref="I12:I13"/>
    <mergeCell ref="D14:I14"/>
    <mergeCell ref="C26:J26"/>
    <mergeCell ref="C27:J27"/>
  </mergeCells>
  <printOptions horizontalCentered="1"/>
  <pageMargins left="0.787402" right="0.787402" top="0.393701" bottom="0.393701" header="0" footer="0"/>
  <pageSetup paperSize="9" scale="65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8C8C8"/>
    <pageSetUpPr fitToPage="1"/>
  </sheetPr>
  <sheetViews>
    <sheetView workbookViewId="0" topLeftCell="A1" showGridLines="false" view="normal" zoomScaleSheetLayoutView="100">
      <selection activeCell="D9" activeCellId="0" sqref="D9"/>
    </sheetView>
  </sheetViews>
  <sheetFormatPr defaultRowHeight="15" outlineLevelRow="0" outlineLevelCol="0" zeroHeight="true" defaultColWidth="8.77734375"/>
  <cols>
    <col min="1" max="1" width="1.42578125" customWidth="1" style="72"/>
    <col min="2" max="2" width="1.28515625" customWidth="1" style="72"/>
    <col min="3" max="3" width="1" customWidth="1" style="72"/>
    <col min="4" max="4" width="51.42578125" customWidth="1" style="72"/>
    <col min="5" max="5" width="8.42578125" customWidth="1" style="72"/>
    <col min="6" max="6" width="33.140625" customWidth="1" style="72"/>
    <col min="7" max="7" width="7.5703125" customWidth="1" style="79"/>
    <col min="8" max="8" width="17.85546875" customWidth="1" style="263"/>
    <col min="9" max="9" width="1" customWidth="1" style="72"/>
    <col min="10" max="10" width="1.28515625" customWidth="1" style="72"/>
    <col min="11" max="11" width="1.28515625" customWidth="1" style="72"/>
    <col min="12" max="12" width="1.42578125" customWidth="1" style="72"/>
    <col min="13" max="16384" width="8.77734375" style="72"/>
  </cols>
  <sheetData>
    <row r="1" customHeight="1" ht="8">
      <c r="A1" s="66" t="e">
        <f>Путь_сравнения</f>
        <v>#REF!</v>
      </c>
      <c r="B1" s="66" t="e">
        <f>номер_листа_5</f>
        <v>#REF!</v>
      </c>
      <c r="C1" s="66" t="e">
        <f>Путь_сохранения_5</f>
        <v>#REF!</v>
      </c>
      <c r="D1" s="67"/>
      <c r="E1" s="67"/>
      <c r="F1" s="67"/>
      <c r="G1" s="68"/>
      <c r="H1" s="69"/>
      <c r="I1" s="70"/>
      <c r="J1" s="70"/>
      <c r="K1" s="70"/>
      <c r="L1" s="71"/>
    </row>
    <row r="2" customHeight="1" ht="8">
      <c r="A2" s="73"/>
      <c r="B2" s="74"/>
      <c r="C2" s="74"/>
      <c r="D2" s="75"/>
      <c r="E2" s="75"/>
      <c r="F2" s="75"/>
      <c r="G2" s="76"/>
      <c r="H2" s="77"/>
      <c r="I2" s="74"/>
      <c r="J2" s="74"/>
      <c r="K2" s="70"/>
      <c r="L2" s="71"/>
    </row>
    <row r="3" customHeight="1" ht="12">
      <c r="A3" s="73"/>
      <c r="D3" s="78"/>
      <c r="E3" s="78"/>
      <c r="F3" s="78"/>
      <c r="H3" s="80"/>
      <c r="K3" s="81"/>
      <c r="L3" s="71"/>
    </row>
    <row r="4" customHeight="1" ht="43">
      <c r="A4" s="73"/>
      <c r="D4" s="75"/>
      <c r="E4" s="78"/>
      <c r="F4" s="78"/>
      <c r="H4" s="80"/>
      <c r="K4" s="81"/>
      <c r="L4" s="71"/>
    </row>
    <row r="5" customHeight="1" ht="4">
      <c r="A5" s="73"/>
      <c r="D5" s="78"/>
      <c r="E5" s="78"/>
      <c r="F5" s="78"/>
      <c r="H5" s="80"/>
      <c r="K5" s="81"/>
      <c r="L5" s="71"/>
    </row>
    <row r="6" customHeight="1" ht="12">
      <c r="A6" s="73"/>
      <c r="C6" s="264" t="s">
        <v>246</v>
      </c>
      <c r="D6" s="265"/>
      <c r="E6" s="265"/>
      <c r="F6" s="265"/>
      <c r="G6" s="265"/>
      <c r="H6" s="265"/>
      <c r="I6" s="265"/>
      <c r="K6" s="81"/>
      <c r="L6" s="71"/>
    </row>
    <row r="7" customHeight="1" ht="6">
      <c r="A7" s="73"/>
      <c r="C7" s="265"/>
      <c r="D7" s="265"/>
      <c r="E7" s="265"/>
      <c r="F7" s="265"/>
      <c r="G7" s="265"/>
      <c r="H7" s="265"/>
      <c r="I7" s="265"/>
      <c r="K7" s="81"/>
      <c r="L7" s="71"/>
    </row>
    <row r="8" customHeight="1" ht="19">
      <c r="A8" s="73"/>
      <c r="C8" s="265"/>
      <c r="D8" s="265"/>
      <c r="E8" s="265"/>
      <c r="F8" s="265"/>
      <c r="G8" s="265"/>
      <c r="H8" s="265"/>
      <c r="I8" s="265"/>
      <c r="K8" s="81"/>
      <c r="L8" s="71"/>
    </row>
    <row r="9" customHeight="1" ht="14">
      <c r="A9" s="73"/>
      <c r="C9" s="266"/>
      <c r="D9" s="267" t="s">
        <v>1</v>
      </c>
      <c r="E9" s="268"/>
      <c r="F9" s="269"/>
      <c r="G9" s="269"/>
      <c r="H9" s="269"/>
      <c r="I9" s="269"/>
      <c r="K9" s="81"/>
      <c r="L9" s="71"/>
    </row>
    <row r="10" customHeight="1" ht="13">
      <c r="A10" s="73"/>
      <c r="C10" s="270"/>
      <c r="D10" s="89" t="e">
        <f>ДатаТехноСклад</f>
        <v>#REF!</v>
      </c>
      <c r="E10" s="271" t="s">
        <v>2</v>
      </c>
      <c r="F10" s="271"/>
      <c r="G10" s="271"/>
      <c r="H10" s="271"/>
      <c r="I10" s="271"/>
      <c r="K10" s="81"/>
      <c r="L10" s="71"/>
    </row>
    <row r="11" customHeight="1" ht="3">
      <c r="A11" s="73"/>
      <c r="C11" s="91"/>
      <c r="D11" s="92"/>
      <c r="E11" s="92"/>
      <c r="F11" s="92"/>
      <c r="G11" s="93"/>
      <c r="H11" s="94"/>
      <c r="I11" s="95"/>
      <c r="K11" s="81"/>
      <c r="L11" s="71"/>
    </row>
    <row r="12" customHeight="1" ht="17">
      <c r="A12" s="73"/>
      <c r="B12" s="96"/>
      <c r="C12" s="97"/>
      <c r="D12" s="98" t="s">
        <v>3</v>
      </c>
      <c r="E12" s="98"/>
      <c r="F12" s="99"/>
      <c r="G12" s="100" t="s">
        <v>4</v>
      </c>
      <c r="H12" s="102" t="s">
        <v>6</v>
      </c>
      <c r="I12" s="103"/>
      <c r="J12" s="96"/>
      <c r="K12" s="81"/>
      <c r="L12" s="71"/>
    </row>
    <row r="13" customHeight="1" ht="21">
      <c r="A13" s="73"/>
      <c r="B13" s="96"/>
      <c r="C13" s="97"/>
      <c r="D13" s="104"/>
      <c r="E13" s="104"/>
      <c r="F13" s="105"/>
      <c r="G13" s="106"/>
      <c r="H13" s="108"/>
      <c r="I13" s="103"/>
      <c r="J13" s="96"/>
      <c r="K13" s="81"/>
      <c r="L13" s="71"/>
    </row>
    <row r="14" customHeight="1" ht="23" customFormat="1" s="113">
      <c r="A14" s="73"/>
      <c r="B14" s="96"/>
      <c r="C14" s="109"/>
      <c r="D14" s="110" t="s">
        <v>7</v>
      </c>
      <c r="E14" s="110"/>
      <c r="F14" s="110"/>
      <c r="G14" s="110"/>
      <c r="H14" s="110"/>
      <c r="I14" s="111"/>
      <c r="J14" s="112"/>
      <c r="K14" s="81"/>
      <c r="L14" s="71"/>
    </row>
    <row r="15" customHeight="1" ht="32" customFormat="1" s="275">
      <c r="A15" s="272"/>
      <c r="B15" s="96"/>
      <c r="C15" s="273"/>
      <c r="D15" s="121" t="s">
        <v>247</v>
      </c>
      <c r="E15" s="121"/>
      <c r="F15" s="122" t="s">
        <v>248</v>
      </c>
      <c r="G15" s="123" t="s">
        <v>9</v>
      </c>
      <c r="H15" s="125" t="e">
        <f>GetThePrice(Вентилятор_скатный_KTV,Дата,"Москва",Розничная)</f>
        <v>#NAME?</v>
      </c>
      <c r="I15" s="274"/>
      <c r="K15" s="276"/>
      <c r="L15" s="277"/>
    </row>
    <row r="16" customHeight="1" ht="29" customFormat="1" s="275">
      <c r="A16" s="272"/>
      <c r="B16" s="96"/>
      <c r="C16" s="273"/>
      <c r="D16" s="121" t="s">
        <v>249</v>
      </c>
      <c r="E16" s="121"/>
      <c r="F16" s="122" t="s">
        <v>248</v>
      </c>
      <c r="G16" s="123" t="s">
        <v>9</v>
      </c>
      <c r="H16" s="125" t="e">
        <f>GetThePrice(Вентилятор_скатный_KTV_General,Дата,"Москва",Розничная)</f>
        <v>#NAME?</v>
      </c>
      <c r="I16" s="274"/>
      <c r="K16" s="276"/>
      <c r="L16" s="277"/>
    </row>
    <row r="17" customHeight="1" ht="29" customFormat="1" s="275">
      <c r="A17" s="272"/>
      <c r="B17" s="96"/>
      <c r="C17" s="273"/>
      <c r="D17" s="200" t="s">
        <v>250</v>
      </c>
      <c r="E17" s="284"/>
      <c r="F17" s="122" t="s">
        <v>248</v>
      </c>
      <c r="G17" s="123" t="s">
        <v>9</v>
      </c>
      <c r="H17" s="125" t="e">
        <f>GetThePrice(Вентилятор_скатный_KTV_Seam,Дата,"Москва",Розничная)</f>
        <v>#NAME?</v>
      </c>
      <c r="I17" s="274"/>
      <c r="K17" s="276"/>
      <c r="L17" s="277"/>
    </row>
    <row r="18" customHeight="1" ht="29" customFormat="1" s="275">
      <c r="A18" s="272"/>
      <c r="B18" s="96"/>
      <c r="C18" s="273"/>
      <c r="D18" s="284" t="s">
        <v>251</v>
      </c>
      <c r="E18" s="284"/>
      <c r="F18" s="122" t="s">
        <v>248</v>
      </c>
      <c r="G18" s="123" t="s">
        <v>9</v>
      </c>
      <c r="H18" s="125" t="e">
        <f>GetThePrice(Вентилятор_скатный_KTV_Wave,Дата,"Москва",Розничная)</f>
        <v>#NAME?</v>
      </c>
      <c r="I18" s="274"/>
      <c r="K18" s="276"/>
      <c r="L18" s="277"/>
    </row>
    <row r="19" customHeight="1" ht="29" customFormat="1" s="275">
      <c r="A19" s="272"/>
      <c r="B19" s="96"/>
      <c r="C19" s="273"/>
      <c r="D19" s="284" t="s">
        <v>252</v>
      </c>
      <c r="E19" s="284"/>
      <c r="F19" s="122" t="s">
        <v>248</v>
      </c>
      <c r="G19" s="123" t="s">
        <v>9</v>
      </c>
      <c r="H19" s="125" t="e">
        <f>GetThePrice(Вентилятор_скатный_Aero_Vent_Wave,Дата,"Москва",Розничная)</f>
        <v>#NAME?</v>
      </c>
      <c r="I19" s="274"/>
      <c r="K19" s="276"/>
      <c r="L19" s="277"/>
    </row>
    <row r="20" customHeight="1" ht="33" customFormat="1" s="275">
      <c r="A20" s="272"/>
      <c r="B20" s="96"/>
      <c r="C20" s="273"/>
      <c r="D20" s="200" t="s">
        <v>253</v>
      </c>
      <c r="E20" s="278"/>
      <c r="F20" s="122" t="s">
        <v>248</v>
      </c>
      <c r="G20" s="166" t="s">
        <v>9</v>
      </c>
      <c r="H20" s="125" t="e">
        <f>GetThePrice(Вентилятор_скатный_Aero_Vent,Дата,"Москва",Розничная)</f>
        <v>#NAME?</v>
      </c>
      <c r="I20" s="274"/>
      <c r="K20" s="276"/>
      <c r="L20" s="277"/>
    </row>
    <row r="21" customHeight="1" ht="23" customFormat="1" s="113">
      <c r="A21" s="73"/>
      <c r="B21" s="96"/>
      <c r="C21" s="109"/>
      <c r="D21" s="110" t="s">
        <v>29</v>
      </c>
      <c r="E21" s="110"/>
      <c r="F21" s="110"/>
      <c r="G21" s="110"/>
      <c r="H21" s="110"/>
      <c r="I21" s="111"/>
      <c r="J21" s="112"/>
      <c r="K21" s="81"/>
      <c r="L21" s="71"/>
    </row>
    <row r="22" customHeight="1" ht="26" customFormat="1" s="282">
      <c r="A22" s="73"/>
      <c r="B22" s="96"/>
      <c r="C22" s="279"/>
      <c r="D22" s="292" t="s">
        <v>254</v>
      </c>
      <c r="E22" s="292"/>
      <c r="F22" s="122" t="s">
        <v>248</v>
      </c>
      <c r="G22" s="123" t="s">
        <v>9</v>
      </c>
      <c r="H22" s="125" t="e">
        <f>GetThePrice(Проходка_Base_VT_110,Дата,"Москва",Розничная)</f>
        <v>#NAME?</v>
      </c>
      <c r="I22" s="103"/>
      <c r="J22" s="96"/>
      <c r="K22" s="280"/>
      <c r="L22" s="281"/>
    </row>
    <row r="23" customHeight="1" ht="25" customFormat="1" s="275">
      <c r="A23" s="272"/>
      <c r="B23" s="96"/>
      <c r="C23" s="273"/>
      <c r="D23" s="292" t="s">
        <v>255</v>
      </c>
      <c r="E23" s="292"/>
      <c r="F23" s="122" t="s">
        <v>248</v>
      </c>
      <c r="G23" s="123" t="s">
        <v>9</v>
      </c>
      <c r="H23" s="125" t="e">
        <f>GetThePrice(Проходка_Base_VT_125_150,Дата,"Москва",Розничная)</f>
        <v>#NAME?</v>
      </c>
      <c r="I23" s="274"/>
      <c r="K23" s="276"/>
      <c r="L23" s="277"/>
    </row>
    <row r="24" customHeight="1" ht="25" customFormat="1" s="275">
      <c r="A24" s="272"/>
      <c r="B24" s="96"/>
      <c r="C24" s="273"/>
      <c r="D24" s="146" t="s">
        <v>256</v>
      </c>
      <c r="E24" s="146"/>
      <c r="F24" s="122" t="s">
        <v>248</v>
      </c>
      <c r="G24" s="123" t="s">
        <v>9</v>
      </c>
      <c r="H24" s="125" t="e">
        <f>GetThePrice(Проходка_Base_VT_General_125_150,Дата,"Москва",Розничная)</f>
        <v>#NAME?</v>
      </c>
      <c r="I24" s="274"/>
      <c r="K24" s="276"/>
      <c r="L24" s="277"/>
    </row>
    <row r="25" customHeight="1" ht="25" customFormat="1" s="275">
      <c r="A25" s="272"/>
      <c r="B25" s="96"/>
      <c r="C25" s="273"/>
      <c r="D25" s="146" t="s">
        <v>257</v>
      </c>
      <c r="E25" s="146"/>
      <c r="F25" s="122" t="s">
        <v>248</v>
      </c>
      <c r="G25" s="123" t="s">
        <v>9</v>
      </c>
      <c r="H25" s="125" t="e">
        <f>GetThePrice(Проходка_Base_VT_Seam_110,Дата,"Москва",Розничная)</f>
        <v>#NAME?</v>
      </c>
      <c r="I25" s="274"/>
      <c r="K25" s="276"/>
      <c r="L25" s="277"/>
    </row>
    <row r="26" customHeight="1" ht="25" customFormat="1" s="275">
      <c r="A26" s="272"/>
      <c r="B26" s="96"/>
      <c r="C26" s="273"/>
      <c r="D26" s="146" t="s">
        <v>258</v>
      </c>
      <c r="E26" s="146"/>
      <c r="F26" s="122" t="s">
        <v>248</v>
      </c>
      <c r="G26" s="123" t="s">
        <v>9</v>
      </c>
      <c r="H26" s="125" t="e">
        <f>GetThePrice(Проходка_Base_VT_Seam_125_150,Дата,"Москва",Розничная)</f>
        <v>#NAME?</v>
      </c>
      <c r="I26" s="274"/>
      <c r="K26" s="276"/>
      <c r="L26" s="277"/>
    </row>
    <row r="27" customHeight="1" ht="25" customFormat="1" s="275">
      <c r="A27" s="272"/>
      <c r="B27" s="96"/>
      <c r="C27" s="273"/>
      <c r="D27" s="146" t="s">
        <v>259</v>
      </c>
      <c r="E27" s="146"/>
      <c r="F27" s="122" t="s">
        <v>248</v>
      </c>
      <c r="G27" s="123" t="s">
        <v>9</v>
      </c>
      <c r="H27" s="125" t="e">
        <f>GetThePrice(Проходка_Base_VT_Wave_110,Дата,"Москва",Розничная)</f>
        <v>#NAME?</v>
      </c>
      <c r="I27" s="274"/>
      <c r="K27" s="276"/>
      <c r="L27" s="277"/>
    </row>
    <row r="28" customHeight="1" ht="27" customFormat="1" s="275">
      <c r="A28" s="272"/>
      <c r="B28" s="96"/>
      <c r="C28" s="273"/>
      <c r="D28" s="293" t="s">
        <v>260</v>
      </c>
      <c r="E28" s="284"/>
      <c r="F28" s="122" t="s">
        <v>248</v>
      </c>
      <c r="G28" s="123" t="s">
        <v>9</v>
      </c>
      <c r="H28" s="125" t="e">
        <f>GetThePrice(Проходка_Base_VT_Wave_125_150,Дата,"Москва",Розничная)</f>
        <v>#NAME?</v>
      </c>
      <c r="I28" s="274"/>
      <c r="K28" s="276"/>
      <c r="L28" s="277"/>
    </row>
    <row r="29" customHeight="1" ht="23" customFormat="1" s="113">
      <c r="A29" s="73"/>
      <c r="B29" s="96"/>
      <c r="C29" s="109"/>
      <c r="D29" s="110" t="s">
        <v>67</v>
      </c>
      <c r="E29" s="110"/>
      <c r="F29" s="110"/>
      <c r="G29" s="110"/>
      <c r="H29" s="110"/>
      <c r="I29" s="111"/>
      <c r="J29" s="112"/>
      <c r="K29" s="81"/>
      <c r="L29" s="71"/>
    </row>
    <row r="30" customHeight="1" ht="28" customFormat="1" s="113">
      <c r="A30" s="73"/>
      <c r="B30" s="96"/>
      <c r="C30" s="109"/>
      <c r="D30" s="146" t="s">
        <v>261</v>
      </c>
      <c r="E30" s="294"/>
      <c r="F30" s="122" t="s">
        <v>248</v>
      </c>
      <c r="G30" s="166" t="s">
        <v>9</v>
      </c>
      <c r="H30" s="295" t="e">
        <f>GetThePrice(Комплект_Seam_110,Дата,"Москва",Розничная)</f>
        <v>#NAME?</v>
      </c>
      <c r="I30" s="111"/>
      <c r="J30" s="112"/>
      <c r="K30" s="81"/>
      <c r="L30" s="71"/>
    </row>
    <row r="31" customHeight="1" ht="28" customFormat="1" s="113">
      <c r="A31" s="73"/>
      <c r="B31" s="96"/>
      <c r="C31" s="109"/>
      <c r="D31" s="146" t="s">
        <v>262</v>
      </c>
      <c r="E31" s="294"/>
      <c r="F31" s="122" t="s">
        <v>248</v>
      </c>
      <c r="G31" s="166" t="s">
        <v>9</v>
      </c>
      <c r="H31" s="295" t="e">
        <f>GetThePrice(Комплект_Seam_125_150,Дата,"Москва",Розничная)</f>
        <v>#NAME?</v>
      </c>
      <c r="I31" s="111"/>
      <c r="J31" s="112"/>
      <c r="K31" s="81"/>
      <c r="L31" s="71"/>
    </row>
    <row r="32" customHeight="1" ht="28" customFormat="1" s="113">
      <c r="A32" s="73"/>
      <c r="B32" s="96"/>
      <c r="C32" s="109"/>
      <c r="D32" s="146" t="s">
        <v>263</v>
      </c>
      <c r="E32" s="294"/>
      <c r="F32" s="122" t="s">
        <v>248</v>
      </c>
      <c r="G32" s="166" t="s">
        <v>9</v>
      </c>
      <c r="H32" s="295" t="e">
        <f>GetThePrice(Комплект_Wave_110,Дата,"Москва",Розничная)</f>
        <v>#NAME?</v>
      </c>
      <c r="I32" s="111"/>
      <c r="J32" s="112"/>
      <c r="K32" s="81"/>
      <c r="L32" s="71"/>
    </row>
    <row r="33" customHeight="1" ht="28" customFormat="1" s="113">
      <c r="A33" s="73"/>
      <c r="B33" s="96"/>
      <c r="C33" s="109"/>
      <c r="D33" s="146" t="s">
        <v>264</v>
      </c>
      <c r="E33" s="294"/>
      <c r="F33" s="122" t="s">
        <v>248</v>
      </c>
      <c r="G33" s="166" t="s">
        <v>9</v>
      </c>
      <c r="H33" s="295" t="e">
        <f>GetThePrice(Комплект_Wave_125_150,Дата,"Москва",Розничная)</f>
        <v>#NAME?</v>
      </c>
      <c r="I33" s="111"/>
      <c r="J33" s="112"/>
      <c r="K33" s="81"/>
      <c r="L33" s="71"/>
    </row>
    <row r="34" customHeight="1" ht="25" customFormat="1" s="275">
      <c r="A34" s="272"/>
      <c r="C34" s="273"/>
      <c r="D34" s="146" t="s">
        <v>265</v>
      </c>
      <c r="E34" s="146"/>
      <c r="F34" s="122" t="s">
        <v>248</v>
      </c>
      <c r="G34" s="166" t="s">
        <v>9</v>
      </c>
      <c r="H34" s="125" t="e">
        <f>GetThePrice(Труба_изолированная_канализационная_пластиковая_Pipe_VT_110is,Дата,"Москва",Розничная)</f>
        <v>#NAME?</v>
      </c>
      <c r="I34" s="274"/>
      <c r="K34" s="276"/>
      <c r="L34" s="277"/>
    </row>
    <row r="35" customHeight="1" ht="27" customFormat="1" s="275">
      <c r="A35" s="272"/>
      <c r="C35" s="273"/>
      <c r="D35" s="146" t="s">
        <v>266</v>
      </c>
      <c r="E35" s="146"/>
      <c r="F35" s="122" t="s">
        <v>248</v>
      </c>
      <c r="G35" s="166" t="s">
        <v>9</v>
      </c>
      <c r="H35" s="125" t="e">
        <f>GetThePrice(Труба_неизолированная_вентиляционная_пластиковая_Pipe_VT_100_125,Дата,"Москва",Розничная)</f>
        <v>#NAME?</v>
      </c>
      <c r="I35" s="274"/>
      <c r="K35" s="276"/>
      <c r="L35" s="277"/>
    </row>
    <row r="36" customHeight="1" ht="27" customFormat="1" s="275">
      <c r="A36" s="272"/>
      <c r="C36" s="273"/>
      <c r="D36" s="146" t="s">
        <v>267</v>
      </c>
      <c r="E36" s="284"/>
      <c r="F36" s="122" t="s">
        <v>248</v>
      </c>
      <c r="G36" s="166" t="s">
        <v>9</v>
      </c>
      <c r="H36" s="125" t="e">
        <f>GetThePrice(Труба_изолированная_вентиляционная_Pipe_VT_150is,Дата,"Москва",Розничная)</f>
        <v>#NAME?</v>
      </c>
      <c r="I36" s="274"/>
      <c r="K36" s="276"/>
      <c r="L36" s="277"/>
    </row>
    <row r="37" customHeight="1" ht="27" customFormat="1" s="275">
      <c r="A37" s="272"/>
      <c r="C37" s="273"/>
      <c r="D37" s="146" t="s">
        <v>268</v>
      </c>
      <c r="E37" s="284"/>
      <c r="F37" s="122" t="s">
        <v>248</v>
      </c>
      <c r="G37" s="166" t="s">
        <v>9</v>
      </c>
      <c r="H37" s="125" t="e">
        <f>GetThePrice(Труба_изолированная_вентиляционная_Pipe_VT_125is,Дата,"Москва",Розничная)</f>
        <v>#NAME?</v>
      </c>
      <c r="I37" s="274"/>
      <c r="K37" s="276"/>
      <c r="L37" s="277"/>
    </row>
    <row r="38" customHeight="1" ht="27" customFormat="1" s="275">
      <c r="A38" s="272"/>
      <c r="C38" s="273"/>
      <c r="D38" s="146" t="s">
        <v>269</v>
      </c>
      <c r="E38" s="284"/>
      <c r="F38" s="122" t="s">
        <v>270</v>
      </c>
      <c r="G38" s="166" t="s">
        <v>9</v>
      </c>
      <c r="H38" s="125" t="e">
        <f>GetThePrice(Труба_изолированная_вентиляционная_Pipe_VT_125is_125_206_H_700_KROVENT_RAL_8017___коричневый_шоколад,Дата,"Москва",Розничная)</f>
        <v>#NAME?</v>
      </c>
      <c r="I38" s="274"/>
      <c r="K38" s="276"/>
      <c r="L38" s="277"/>
    </row>
    <row r="39" customHeight="1" ht="30" customFormat="1" s="282">
      <c r="A39" s="73"/>
      <c r="B39" s="96"/>
      <c r="C39" s="279"/>
      <c r="D39" s="146" t="s">
        <v>271</v>
      </c>
      <c r="E39" s="146"/>
      <c r="F39" s="122" t="s">
        <v>248</v>
      </c>
      <c r="G39" s="166" t="s">
        <v>9</v>
      </c>
      <c r="H39" s="125" t="e">
        <f>GetThePrice(Колпак_d_110_HupCap,Дата,"Москва",Розничная)</f>
        <v>#NAME?</v>
      </c>
      <c r="I39" s="103"/>
      <c r="J39" s="96"/>
      <c r="K39" s="280"/>
      <c r="L39" s="281"/>
    </row>
    <row r="40" customHeight="1" ht="28" customFormat="1" s="282">
      <c r="A40" s="73"/>
      <c r="B40" s="96"/>
      <c r="C40" s="279"/>
      <c r="D40" s="296" t="s">
        <v>272</v>
      </c>
      <c r="E40" s="296"/>
      <c r="F40" s="165" t="s">
        <v>248</v>
      </c>
      <c r="G40" s="166" t="s">
        <v>9</v>
      </c>
      <c r="H40" s="125" t="e">
        <f>GetThePrice(Колпак_d_125_150_HupCap,Дата,"Москва",Розничная)</f>
        <v>#NAME?</v>
      </c>
      <c r="I40" s="103"/>
      <c r="J40" s="96"/>
      <c r="K40" s="280"/>
      <c r="L40" s="281"/>
    </row>
    <row r="41" customHeight="1" ht="3" customFormat="1" s="224">
      <c r="A41" s="223"/>
      <c r="C41" s="225"/>
      <c r="D41" s="226"/>
      <c r="E41" s="226"/>
      <c r="F41" s="226"/>
      <c r="G41" s="227"/>
      <c r="H41" s="228"/>
      <c r="I41" s="229"/>
      <c r="K41" s="230"/>
      <c r="L41" s="231"/>
    </row>
    <row r="42" customHeight="1" ht="8" hidden="1" customFormat="1" s="282">
      <c r="A42" s="73"/>
      <c r="C42" s="287"/>
      <c r="D42" s="288"/>
      <c r="E42" s="288"/>
      <c r="F42" s="288"/>
      <c r="G42" s="289"/>
      <c r="H42" s="290"/>
      <c r="I42" s="291"/>
      <c r="K42" s="280"/>
      <c r="L42" s="281"/>
    </row>
    <row r="43" customHeight="1" ht="5" hidden="1">
      <c r="A43" s="237"/>
      <c r="B43" s="238"/>
      <c r="C43" s="242"/>
      <c r="D43" s="243"/>
      <c r="E43" s="243"/>
      <c r="F43" s="243"/>
      <c r="G43" s="244"/>
      <c r="H43" s="245"/>
      <c r="I43" s="246"/>
      <c r="J43" s="238"/>
      <c r="K43" s="241"/>
      <c r="L43" s="71"/>
    </row>
    <row r="44" customHeight="1" ht="8">
      <c r="A44" s="237"/>
      <c r="B44" s="238"/>
      <c r="C44" s="242"/>
      <c r="D44" s="246"/>
      <c r="E44" s="243"/>
      <c r="F44" s="243"/>
      <c r="G44" s="244"/>
      <c r="H44" s="245"/>
      <c r="I44" s="246"/>
      <c r="J44" s="238"/>
      <c r="K44" s="241"/>
      <c r="L44" s="71"/>
    </row>
    <row r="45" customHeight="1" ht="16">
      <c r="A45" s="237"/>
      <c r="B45" s="238"/>
      <c r="C45" s="240" t="s">
        <v>233</v>
      </c>
      <c r="D45" s="240"/>
      <c r="E45" s="240"/>
      <c r="F45" s="240"/>
      <c r="G45" s="240"/>
      <c r="H45" s="240"/>
      <c r="I45" s="240"/>
      <c r="J45" s="238"/>
      <c r="K45" s="241"/>
      <c r="L45" s="71"/>
    </row>
    <row r="46" customHeight="1" ht="12">
      <c r="A46" s="237"/>
      <c r="B46" s="247"/>
      <c r="C46" s="248" t="s">
        <v>234</v>
      </c>
      <c r="D46" s="249"/>
      <c r="E46" s="249"/>
      <c r="F46" s="249"/>
      <c r="G46" s="250"/>
      <c r="H46" s="251"/>
      <c r="I46" s="238"/>
      <c r="J46" s="247"/>
      <c r="K46" s="252"/>
      <c r="L46" s="71"/>
    </row>
    <row r="47" customHeight="1" ht="6">
      <c r="A47" s="237"/>
      <c r="B47" s="238"/>
      <c r="C47" s="253"/>
      <c r="D47" s="254"/>
      <c r="E47" s="254"/>
      <c r="F47" s="254"/>
      <c r="G47" s="255"/>
      <c r="H47" s="256"/>
      <c r="I47" s="238"/>
      <c r="J47" s="238"/>
      <c r="K47" s="241"/>
      <c r="L47" s="71"/>
    </row>
    <row r="48" customHeight="1" ht="6">
      <c r="A48" s="237"/>
      <c r="B48" s="238"/>
      <c r="C48" s="238"/>
      <c r="D48" s="257"/>
      <c r="E48" s="257"/>
      <c r="F48" s="257"/>
      <c r="G48" s="258"/>
      <c r="H48" s="259"/>
      <c r="I48" s="238"/>
      <c r="J48" s="238"/>
      <c r="K48" s="241"/>
      <c r="L48" s="71"/>
    </row>
    <row r="49" customHeight="1" ht="6">
      <c r="A49" s="237"/>
      <c r="B49" s="237"/>
      <c r="C49" s="237"/>
      <c r="D49" s="260"/>
      <c r="E49" s="260"/>
      <c r="F49" s="260"/>
      <c r="G49" s="261"/>
      <c r="H49" s="262"/>
      <c r="I49" s="241"/>
      <c r="J49" s="241"/>
      <c r="K49" s="241"/>
      <c r="L49" s="71"/>
    </row>
    <row r="50" customHeight="1" ht="8">
      <c r="A50" s="73"/>
      <c r="B50" s="70"/>
      <c r="C50" s="70"/>
      <c r="D50" s="67"/>
      <c r="E50" s="67"/>
      <c r="F50" s="67"/>
      <c r="G50" s="68"/>
      <c r="H50" s="69"/>
      <c r="I50" s="70"/>
      <c r="J50" s="70"/>
      <c r="K50" s="70"/>
      <c r="L50" s="70"/>
    </row>
    <row r="51" customHeight="1" ht="18" hidden="1"/>
    <row r="52" customHeight="1" ht="18" hidden="1"/>
    <row r="53" customHeight="1" ht="18" hidden="1"/>
    <row r="54" customHeight="1" ht="18" hidden="1"/>
    <row r="55" customHeight="1" ht="18" hidden="1"/>
    <row r="56" customHeight="1" ht="18" hidden="1"/>
    <row r="57" customHeight="1" ht="18" hidden="1"/>
    <row r="58" customHeight="1" ht="18" hidden="1"/>
    <row r="59" customHeight="1" ht="18" hidden="1"/>
    <row r="60" customHeight="1" ht="18" hidden="1"/>
    <row r="61" customHeight="1" ht="18" hidden="1"/>
    <row r="62" customHeight="1" ht="18" hidden="1"/>
    <row r="63" customHeight="1" ht="18" hidden="1"/>
    <row r="64" customHeight="1" ht="18" hidden="1"/>
    <row r="65" customHeight="1" ht="18" hidden="1"/>
    <row r="66" customHeight="1" ht="18" hidden="1"/>
    <row r="67" customHeight="1" ht="18" hidden="1"/>
    <row r="68" customHeight="1" ht="18" hidden="1"/>
    <row r="69" customHeight="1" ht="18" hidden="1"/>
    <row r="70" customHeight="1" ht="18" hidden="1"/>
    <row r="71" customHeight="1" ht="18" hidden="1"/>
    <row r="72" customHeight="1" ht="18" hidden="1"/>
    <row r="73" customHeight="1" ht="18" hidden="1"/>
    <row r="74" customHeight="1" ht="18" hidden="1"/>
    <row r="75" customHeight="1" ht="18" hidden="1"/>
    <row r="76" customHeight="1" ht="18" hidden="1"/>
    <row r="77" customHeight="1" ht="18" hidden="1"/>
    <row r="78" customHeight="1" ht="18" hidden="1"/>
    <row r="79" customHeight="1" ht="18" hidden="1"/>
    <row r="80" customHeight="1" ht="18" hidden="1"/>
    <row r="81" customHeight="1" ht="18" hidden="1"/>
    <row r="82" customHeight="1" ht="18" hidden="1"/>
    <row r="83" customHeight="1" ht="18" hidden="1"/>
    <row r="84" customHeight="1" ht="18" hidden="1"/>
    <row r="85" customHeight="1" ht="18" hidden="1"/>
    <row r="86" customHeight="1" ht="18" hidden="1"/>
    <row r="87" customHeight="1" ht="18" hidden="1"/>
    <row r="88" customHeight="1" ht="18" hidden="1"/>
    <row r="89" customHeight="1" ht="18" hidden="1"/>
    <row r="90" customHeight="1" ht="18" hidden="1"/>
    <row r="91" customHeight="1" ht="18" hidden="1"/>
    <row r="92" customHeight="1" ht="18" hidden="1"/>
    <row r="93" customHeight="1" ht="18" hidden="1"/>
    <row r="94" customHeight="1" ht="18" hidden="1"/>
    <row r="95" customHeight="1" ht="18" hidden="1"/>
    <row r="96" customHeight="1" ht="18" hidden="1"/>
    <row r="97" customHeight="1" ht="18" hidden="1"/>
    <row r="98" customHeight="1" ht="18" hidden="1"/>
    <row r="99" customHeight="1" ht="18" hidden="1"/>
    <row r="100" customHeight="1" ht="18" hidden="1"/>
    <row r="101" customHeight="1" ht="18" hidden="1"/>
    <row r="102" customHeight="1" ht="18" hidden="1"/>
    <row r="103" customHeight="1" ht="18" hidden="1"/>
    <row r="104" customHeight="1" ht="18" hidden="1"/>
    <row r="105" customHeight="1" ht="18" hidden="1"/>
    <row r="106" customHeight="1" ht="18" hidden="1"/>
    <row r="107" customHeight="1" ht="18" hidden="1"/>
    <row r="108" customHeight="1" ht="0" hidden="1"/>
    <row r="109" customHeight="1" ht="0" hidden="1"/>
    <row r="110" customHeight="1" ht="0" hidden="1"/>
    <row r="111" customHeight="1" ht="0" hidden="1"/>
    <row r="112" customHeight="1" ht="0" hidden="1"/>
    <row r="113" customHeight="1" ht="0" hidden="1"/>
    <row r="114" customHeight="1" ht="0" hidden="1"/>
    <row r="115" customHeight="1" ht="0" hidden="1"/>
  </sheetData>
  <mergeCells count="16">
    <mergeCell ref="C6:I8"/>
    <mergeCell ref="F9:I9"/>
    <mergeCell ref="E10:I10"/>
    <mergeCell ref="C12:C13"/>
    <mergeCell ref="D12:F13"/>
    <mergeCell ref="G12:G13"/>
    <mergeCell ref="H12:H13"/>
    <mergeCell ref="D14:H14"/>
    <mergeCell ref="D15:E15"/>
    <mergeCell ref="D16:E16"/>
    <mergeCell ref="D21:H21"/>
    <mergeCell ref="D22:E22"/>
    <mergeCell ref="D23:E23"/>
    <mergeCell ref="D29:H29"/>
    <mergeCell ref="D40:E40"/>
    <mergeCell ref="C45:I45"/>
  </mergeCells>
  <printOptions horizontalCentered="1"/>
  <pageMargins left="0.787402" right="0.787402" top="0.393701" bottom="0.393701" header="0" footer="0"/>
  <pageSetup paperSize="9" scale="6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Калачева</dc:creator>
  <cp:lastModifiedBy>Чуков Александр</cp:lastModifiedBy>
  <dcterms:created xsi:type="dcterms:W3CDTF">2012-11-07T13:50:26Z</dcterms:created>
  <dcterms:modified xsi:type="dcterms:W3CDTF">2024-02-27T12:20:22Z</dcterms:modified>
</cp:coreProperties>
</file>